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activeTab="0"/>
  </bookViews>
  <sheets>
    <sheet name="Лист3 (исправлено)" sheetId="1" r:id="rId1"/>
  </sheets>
  <definedNames>
    <definedName name="_xlnm.Print_Area" localSheetId="0">'Лист3 (исправлено)'!$A$2:$J$158</definedName>
  </definedNames>
  <calcPr fullCalcOnLoad="1"/>
</workbook>
</file>

<file path=xl/sharedStrings.xml><?xml version="1.0" encoding="utf-8"?>
<sst xmlns="http://schemas.openxmlformats.org/spreadsheetml/2006/main" count="609" uniqueCount="314">
  <si>
    <t>Программа ремонта улично дорожной сети на 2014 год в городских и сельских поселения Раменского муниципального района</t>
  </si>
  <si>
    <t>№п/п</t>
  </si>
  <si>
    <t>Наименование объекта</t>
  </si>
  <si>
    <t>Адрес объекта</t>
  </si>
  <si>
    <t>Начало участка дороги</t>
  </si>
  <si>
    <t>Конец участка дороги</t>
  </si>
  <si>
    <t>Протяженность участка дороги, км</t>
  </si>
  <si>
    <t>Сроки проведения ремонтных работ</t>
  </si>
  <si>
    <t>Объем финансирования  тыс. руб.</t>
  </si>
  <si>
    <t>Источник финансирования</t>
  </si>
  <si>
    <t>Сельское поселение Верейское</t>
  </si>
  <si>
    <t>Ремонт автомобильной дороги местного значения  д.Верея, ул.Центральная с.п. Верейское</t>
  </si>
  <si>
    <t>Московская область, Раменский район, д.Верея, ул.Центральная</t>
  </si>
  <si>
    <t>28.04.2014 -
12.05.2014</t>
  </si>
  <si>
    <t>Бюджет сельского поселения</t>
  </si>
  <si>
    <t xml:space="preserve">Муниципальный дорожный фонд </t>
  </si>
  <si>
    <t>Московская область, Раменский район, п.Спартак</t>
  </si>
  <si>
    <t>0+0,1</t>
  </si>
  <si>
    <t>0+1,2</t>
  </si>
  <si>
    <t>07.07.2014 -
 30.07.2014</t>
  </si>
  <si>
    <t>Итого</t>
  </si>
  <si>
    <t>Сельское поселение Вялковское</t>
  </si>
  <si>
    <t>Ремонт автомобильной дороги общего пользования д.Вялки, ул. Новостройка</t>
  </si>
  <si>
    <t>Московская область, Раменский район, д.Вялки, ул.Новостройка</t>
  </si>
  <si>
    <t>10.06.2014 -
31.08.2014</t>
  </si>
  <si>
    <t xml:space="preserve">3301,9
</t>
  </si>
  <si>
    <t>Муниципальны дорожный фонд, субсидии из областного бюджета МО</t>
  </si>
  <si>
    <t>Ремонт автомобильной дороги общего пользования д.Вялки ул. Новослободская</t>
  </si>
  <si>
    <t>Московская область, Раменский район, д.Вялки, ул.Новослободская</t>
  </si>
  <si>
    <t>Ремонт автомобильной дороги общего пользования д.Вялки ул. Сиреневая</t>
  </si>
  <si>
    <t>Московская область, Раменский район, д.Вялки, ул.Сиреневая</t>
  </si>
  <si>
    <t>Ремонт автомобильной дороги общего пользования д.Вялки ул. Кооперативная</t>
  </si>
  <si>
    <t>Московская область, Раменский район, д.Вялки, ул.Кооперативная</t>
  </si>
  <si>
    <t>Ремонт автомобильной дороги общего пользования д.Осеченки</t>
  </si>
  <si>
    <t>Московская область, Раменский район, д.Осеченки, ул.Чистая</t>
  </si>
  <si>
    <t>20.07.2014 -
30.09.2014</t>
  </si>
  <si>
    <t xml:space="preserve">Бюджет сельского поселения </t>
  </si>
  <si>
    <t xml:space="preserve">Ремонт автомобильной дороги общего пользования д.Осеченки, ул. Веселая </t>
  </si>
  <si>
    <t>Московская область, Раменский район, д.Осеченки, ул.Веселая</t>
  </si>
  <si>
    <t>Ремонт автомобильной дороги общего пользования д.Полушкино</t>
  </si>
  <si>
    <t>Московская область, Раменский район, д.Пушкино</t>
  </si>
  <si>
    <t>01.07.2014-
31.07.2014</t>
  </si>
  <si>
    <t>Сельское поселение Ганусовское</t>
  </si>
  <si>
    <t>Ремонт автомобильной дороги д.Патрикеево</t>
  </si>
  <si>
    <t>Раменский район, с.п. Ганусовское, д. Патрикеево</t>
  </si>
  <si>
    <t>01.09.2014-30.09.2014</t>
  </si>
  <si>
    <t>Ремонт автомобильной дороги д.Нестерово</t>
  </si>
  <si>
    <t>Раменский район, с.п. Ганусовское, д. Нестерово</t>
  </si>
  <si>
    <t>Сельское поселение Гжельское</t>
  </si>
  <si>
    <t>Ремонт автомобильной дорога общего пользования участок №1 ул. Центральная , д. Глебово</t>
  </si>
  <si>
    <t>Раменский район, с.п. Гжельское, д.Глебово, ул.Центральная</t>
  </si>
  <si>
    <t>Ремонт автомобильной дорога общего пользования участок №2 ул. Центральная , д. Глебово</t>
  </si>
  <si>
    <t>Ремонт автомобильной дороги общего пользования ул. Художника, с. Речицы</t>
  </si>
  <si>
    <t>Раменский район, с.п. Гжельское,  с.Речицы, ул.Художника</t>
  </si>
  <si>
    <t>31.07.2014-20.10.2014</t>
  </si>
  <si>
    <t>0,0</t>
  </si>
  <si>
    <t>Сельское поселение Заболотьевское</t>
  </si>
  <si>
    <t>Ремонт автодороги поселок «совхоза Раменское», ул.Центральная</t>
  </si>
  <si>
    <t>Раменский район, с.п.Заболотьевское, пос.с-за «Раменское»</t>
  </si>
  <si>
    <t>10.07.2014 — 20.08.2014</t>
  </si>
  <si>
    <t>Ремонт автодороги с.Новое, ул.Ленинская</t>
  </si>
  <si>
    <t>Раменский район, с.п.Заболотьевское, с.Новое, ул.Ленинская</t>
  </si>
  <si>
    <t>Ремонт автодороги д.Заболотье, ул.Советская</t>
  </si>
  <si>
    <t>Раменский район, с.п.Заболотьевское, д.Заболотье ул.Советская</t>
  </si>
  <si>
    <t>Сельское поселение Константиновское</t>
  </si>
  <si>
    <t>Ремонту автомобильных дорог общего пользования с.п.Константиновское, с.Воскресенское</t>
  </si>
  <si>
    <t>Московская область, Раменский район, с.Воскресенское</t>
  </si>
  <si>
    <t>0 
0+480</t>
  </si>
  <si>
    <t>0+340
0+1840</t>
  </si>
  <si>
    <t>15.05.2014 — 31.10.2014</t>
  </si>
  <si>
    <t xml:space="preserve">Бюджет сельского поселения, субсидии Дорожного Фонда МО </t>
  </si>
  <si>
    <t>Выполнение работ по текущему ремонту автомобильной дороги общего с.п.Константиновское, с.Константиново (возле д.№17)</t>
  </si>
  <si>
    <t>Московская область, Раменский район, поселок Константиново, д.17</t>
  </si>
  <si>
    <t>0</t>
  </si>
  <si>
    <t>17.06.2014 — 04.08.2014</t>
  </si>
  <si>
    <t>Выполнение работ по текущему ремонту автомобильной дороги общего пользования с.п.Константиновское, с.Константиново (возле д.№1/1)</t>
  </si>
  <si>
    <t>Московская область, Раменский район, поселок Константиново</t>
  </si>
  <si>
    <t>0+0,320</t>
  </si>
  <si>
    <t>12.06.2014 — 31.07.2014</t>
  </si>
  <si>
    <t>Выполнение работ по текущему ремонту автомобильной дороги общего пользования с.п.Константиновское, с.Константиново (возле д.№10)</t>
  </si>
  <si>
    <t>Московская область, Раменский район, поселок Константиново, д.10</t>
  </si>
  <si>
    <t>0+0,080</t>
  </si>
  <si>
    <t>02.06.2014 — 31.07.2014</t>
  </si>
  <si>
    <t>Выполнение работ по текущему ремонту автомобильной дороги общего пользования с.п.Константиновское, с.Константиново (возле д.№8)</t>
  </si>
  <si>
    <t>Московская область, Раменский район, поселок Константиново, д.8</t>
  </si>
  <si>
    <t>04.06.2014 — 05.08.2014</t>
  </si>
  <si>
    <t>Выполнение работ по текущему ремонту автомобильной дороги общего пользования с.п.Константиновское, с.Константиново (возле д.№15)</t>
  </si>
  <si>
    <t>Московская область, Раменский район, поселок Константиново, д.15</t>
  </si>
  <si>
    <t>10.06.2014 — 05.08.2014</t>
  </si>
  <si>
    <t>Выполнение работ по устройству разворотной площадки автомобильной дороги общего пользования с.п.Константиновское, с.Константиново</t>
  </si>
  <si>
    <t>Московская область, Раменский район, поселок Константиново, ул.Центральная межквартальная</t>
  </si>
  <si>
    <t>01.05.2014 — 30.05.2014</t>
  </si>
  <si>
    <t>Сельское поселение Кузнецовское</t>
  </si>
  <si>
    <t>Ремонт автомобильной дороги по д.Юрово, ул.Центральная</t>
  </si>
  <si>
    <t>Раменский район, с.п.Кузнецовское, д.Юрово, ул.Центральная</t>
  </si>
  <si>
    <t>15.04.2014-01.05.2014</t>
  </si>
  <si>
    <t>Ремонт автомобильной дороги по д.Кузнецово, ул.Мира</t>
  </si>
  <si>
    <t>Раменский район, с.п.Кузнецовское, д.Кузнецово, ул.Мира</t>
  </si>
  <si>
    <t>05.05.2014-20.05.2014</t>
  </si>
  <si>
    <t>Ремонт автодороги по д.Бояркино, ул.Центральная</t>
  </si>
  <si>
    <t>Раменский район, с.п.Кузнецовское, д.Бояркино, ул.Центральная</t>
  </si>
  <si>
    <t>01.06.2014-15.06.2014</t>
  </si>
  <si>
    <t>Ремонт автомобильной дороги по с.Малышево, ул.Молодежная</t>
  </si>
  <si>
    <t>Раменский район, с.п.Кузнецовское, с.Малышево, ул.Молодежная</t>
  </si>
  <si>
    <t>01.07.2014-15.07.2014</t>
  </si>
  <si>
    <t>Сельское поселение Никоновское</t>
  </si>
  <si>
    <t>Ремонт внутриквартальной дороги по д. Толмачево</t>
  </si>
  <si>
    <t>Московская область, Раменский район, сп Никоновское, д. Толмачево</t>
  </si>
  <si>
    <t xml:space="preserve">июль- октябрь 2014 г. </t>
  </si>
  <si>
    <t>Ремонт автодороги до д. Пестовка</t>
  </si>
  <si>
    <t>Московская область, Раменский район, сп Никоновское, д. Пестовка</t>
  </si>
  <si>
    <t>Ремонт внутриквартальной дороги по д. Арменево</t>
  </si>
  <si>
    <t>Московская область, Раменский район, сп Никоновское, д. Арменево</t>
  </si>
  <si>
    <t>Ремонт внутриквартальной дороги по с. Заворово, массив-2</t>
  </si>
  <si>
    <t>Московская область, Раменский район, сп Никоновское, с. Заворово, массив-2</t>
  </si>
  <si>
    <t>Ремонт внутриквартальной дороги ул. Академика Иванова</t>
  </si>
  <si>
    <t>Московская область, Раменский район, сп Никоновское, с. Никоновское, ул. Ак. Иванова</t>
  </si>
  <si>
    <t>Ремонт внутриквартальной дороги д. Большое Ивановское</t>
  </si>
  <si>
    <t>Московская область, Раменский район, сп Никоновское, д. Большое Ивановское</t>
  </si>
  <si>
    <t>0+0</t>
  </si>
  <si>
    <t>0+75</t>
  </si>
  <si>
    <t>Ремонт автодороги д. Арменево</t>
  </si>
  <si>
    <t xml:space="preserve">июль- август 2014 г. </t>
  </si>
  <si>
    <t>субсидии Дорожного Фонда МО, бюджет сельского поселения Никоновское</t>
  </si>
  <si>
    <t>Ремонт автодороги д. Никулино</t>
  </si>
  <si>
    <t>Московская область, Раменский район, сп Никоновское, д. Никулино</t>
  </si>
  <si>
    <t>субсидии Дорожного Фонда МО, бюджет сельского поселения Никоновско</t>
  </si>
  <si>
    <t>Ремонт внутриквартальной дороги д. Натальино</t>
  </si>
  <si>
    <t>Московская область, Раменский район, сп Никоновское, д. Натальино</t>
  </si>
  <si>
    <t>ремонт автодороги д. Толмачево</t>
  </si>
  <si>
    <t>Сельское поселение Новохаритоновское</t>
  </si>
  <si>
    <t>Ямочный ремонт дороги п.Электроизолятор</t>
  </si>
  <si>
    <t>Московская область, Раменский район, п.Электроизолятор</t>
  </si>
  <si>
    <t>01.04. 2014 - 30.04.2014</t>
  </si>
  <si>
    <t>Ремонт дороги с.Новохаритоново, ул.Дубки</t>
  </si>
  <si>
    <t>Московская область, Раменский район, с.Новохаритоново</t>
  </si>
  <si>
    <t>20.05.2014 - 30.06.2014</t>
  </si>
  <si>
    <t xml:space="preserve">Ремонт дороги с.Новохаритоново от Егорьевского шоссе до д.122, 90 от д.94 до д.101 от д.102 до д.111 </t>
  </si>
  <si>
    <t>от Егорьевского шоссе до д.122</t>
  </si>
  <si>
    <t xml:space="preserve">90 от д.94 до д.101 от д.102 до д.111 </t>
  </si>
  <si>
    <t>Ремонт дороги д.Жирово- с.Игнатьево от д.64 до д.83д.</t>
  </si>
  <si>
    <t>Московская область, Раменский район, с.Игнатьево</t>
  </si>
  <si>
    <t>от д.64</t>
  </si>
  <si>
    <t>до д.83д.</t>
  </si>
  <si>
    <t>02.06.2014- 30.06.2014</t>
  </si>
  <si>
    <t>Ремонт внутриквартальной дороги д.Кузяево у д.№ 3,4,5,14,8,17,19</t>
  </si>
  <si>
    <t>Московская область, Раменский район, д.Кузяево</t>
  </si>
  <si>
    <t>01.08.2014- 30.08.2014</t>
  </si>
  <si>
    <t>Ремонт внутриквартальной дороги д.Антоново, ул.Новая</t>
  </si>
  <si>
    <t>Московская область, Раменский район, д.Антоново, ул.Новая</t>
  </si>
  <si>
    <t>10.09. 2014- 15.10.2014</t>
  </si>
  <si>
    <t>Сельское поселение Островецкое</t>
  </si>
  <si>
    <t>Ремонт автомобильной дороги, устройство тротуара</t>
  </si>
  <si>
    <t>Раменский район, д.Островцы, ул.Подмосковная, проезд к д.д. 1,2,3,19</t>
  </si>
  <si>
    <t>15.06.2014 – 15.07.2014</t>
  </si>
  <si>
    <t>Ремонт автомобильной дороги, устройство тротуара и парковочных мест</t>
  </si>
  <si>
    <t>Раменский район, д.Островцы, ул.Подмосковная, проезд от АЗС до д.21</t>
  </si>
  <si>
    <t>Ямочный ремонт автомобильных дорог общего пользования</t>
  </si>
  <si>
    <t>Раменский район территория сельского поселения Островецкое</t>
  </si>
  <si>
    <t>01.01.2014 – 31.03.2014</t>
  </si>
  <si>
    <t>Устройство парковочных мест</t>
  </si>
  <si>
    <t>Раменский район, д.Островцы, ул.Подмосковная, около д.8</t>
  </si>
  <si>
    <t>25.06.2014 – 10.07.2014</t>
  </si>
  <si>
    <t>Сельское поселение Рыболовское</t>
  </si>
  <si>
    <t>ремонт автодороги с.Татаринцево (от перекрестка до кладбища)</t>
  </si>
  <si>
    <t>Московская область, Раменский район, с.п.Рыболовское, д.Татаринцево</t>
  </si>
  <si>
    <t>14.07.2014-
30.09.2014</t>
  </si>
  <si>
    <t>Ремонт автодороги д.Морозово — с.Рыболово</t>
  </si>
  <si>
    <t>Московская область, Раменский район, с.п.Рыболовское, д.Морозово-с.Рыболово</t>
  </si>
  <si>
    <t>Ремонт внутриквартальной дороги д.Морозово</t>
  </si>
  <si>
    <t>Московская область, Раменский район, с.п.Рыболовское, д.Морозово</t>
  </si>
  <si>
    <t>Ремонт грунтовой авттодороги д.Колупаево — д.Локтевая</t>
  </si>
  <si>
    <t>Московская область, Раменский район, с.п.Рыболовское, д.Колупаево — д.Локтевая</t>
  </si>
  <si>
    <t>Ремонт грунтовой авттодороги д.Федино, ул.Бронницкая</t>
  </si>
  <si>
    <t>Московская область, Раменский район, с.п.Рыболовское, д.Федино, ул.Бронницкая</t>
  </si>
  <si>
    <t>Сельское поселение Сафоновское</t>
  </si>
  <si>
    <t>Ремонт автодороги по ул.Октябрьская, п.Дубовая роща</t>
  </si>
  <si>
    <t>Раменский район, с.п.Сафоновское</t>
  </si>
  <si>
    <t>Август-сентябрь 2014</t>
  </si>
  <si>
    <t>Бюджет сельского поселения Сафоновское</t>
  </si>
  <si>
    <t>Ремонт автодороги по ул.Спортивная, п.Дубовая роща</t>
  </si>
  <si>
    <t>01.07.2014- 30.07. 2014</t>
  </si>
  <si>
    <t>Ремонт автодороги по ул.Заречная, д.Поповка</t>
  </si>
  <si>
    <t>Ремонт автодороги пос.Дубовая роща-пос.санатория «Раменское»</t>
  </si>
  <si>
    <t>03.08.2014 - 25.10.2014</t>
  </si>
  <si>
    <t>Щебенение автодороги по ул.Новая, с.Загорново</t>
  </si>
  <si>
    <t>20.06.2014 - 30.09.2014</t>
  </si>
  <si>
    <t>Щебенение автодороги по ул.Школьная, с.Загорново</t>
  </si>
  <si>
    <t>Щебенение автодороги по ул.2-ая Рыбхозная, д.Старково</t>
  </si>
  <si>
    <t>Сельское поселение Софьинское</t>
  </si>
  <si>
    <t>Ремонт дороги в с.Софьино</t>
  </si>
  <si>
    <t>Раменский район, с.п.Софьино, с.Софьино</t>
  </si>
  <si>
    <t>07.14 — 09.14</t>
  </si>
  <si>
    <t>Ремонт дороги в дер.Паткино</t>
  </si>
  <si>
    <t>Раменский район, с.п.Софьино, дер.Паткино</t>
  </si>
  <si>
    <t>Ремонт дороги в дер.Верхнее Велино</t>
  </si>
  <si>
    <t>Раменский район, с.п.Софьино, дер.Верхнее Велино</t>
  </si>
  <si>
    <t>Ремонт дороги в дер.Вертячево</t>
  </si>
  <si>
    <t>Раменский район, с.п.Софьино, дер.Вертячево</t>
  </si>
  <si>
    <t>Ремонт дороги в дер.Тяжино</t>
  </si>
  <si>
    <t>Раменский район, с.п.Софьино, дер.Тяжино</t>
  </si>
  <si>
    <t>Сельское поселение Ульянинское</t>
  </si>
  <si>
    <t>Ремонт автодороги с.Ульянино (от въезда до выезда на Старорязанское шоссе)</t>
  </si>
  <si>
    <t>Раменский район, с.п.Ульянинское</t>
  </si>
  <si>
    <t>01.06.2014 — 31.07-2014</t>
  </si>
  <si>
    <t>Ремонт ывтодороги с.Ульянино (от ДК «Рубин» до  д.№114)</t>
  </si>
  <si>
    <t>10.06.2014 — 31.07.2014</t>
  </si>
  <si>
    <t>Ремонт автодороги с.Ульянино (от автогаража до старой конторы)</t>
  </si>
  <si>
    <t>01.07.2014-31.08.2014</t>
  </si>
  <si>
    <t>Ремонт внутриквартальных дорог с.Степановское (от остановки автобуса до двухэтажных домов)</t>
  </si>
  <si>
    <t>Ремонт внутриквартальных дорог с.Степановское д.39</t>
  </si>
  <si>
    <t>Ремонт внутриквартальных дорог с.Степановское д.40</t>
  </si>
  <si>
    <t>Ремонт внутриквартальных дорог с.Степановское д.41</t>
  </si>
  <si>
    <t>Автодорога д.Першино</t>
  </si>
  <si>
    <t>01.06.2014-31.08.2014</t>
  </si>
  <si>
    <t>Сельское поселение Чулковское</t>
  </si>
  <si>
    <t>Ремонт дороги д. Щеголево</t>
  </si>
  <si>
    <t>Раменский район, с.п. Чулковское д. Щеголево</t>
  </si>
  <si>
    <t>26.04.2014- 25.07.2014</t>
  </si>
  <si>
    <t>Ремонт дороги д. Каменное Тяжино</t>
  </si>
  <si>
    <t>Раменский район, с.п. Чулковское д. Каменное Тяжино</t>
  </si>
  <si>
    <t>Ремонт дороги д. Прудки</t>
  </si>
  <si>
    <t>Раменский район, с.п. Чулковское д. Прудки</t>
  </si>
  <si>
    <t>Ремонт дороги п. им. Тельмана</t>
  </si>
  <si>
    <t xml:space="preserve">Раменский район, с.п. Чулковское п. им. Тельмана </t>
  </si>
  <si>
    <t>Городское поселение Быково</t>
  </si>
  <si>
    <t>Ремонт автомобильной дороги общего пользования местного значения по ул.Авиационная</t>
  </si>
  <si>
    <t>Раменский район, пос.Быково, ул.Авиационная</t>
  </si>
  <si>
    <t>12.05.2014 – 23.05.2014</t>
  </si>
  <si>
    <t xml:space="preserve">Бюджет городского поселения </t>
  </si>
  <si>
    <t>Раменский район, пос.Быково, ул.Первомайская, д.29</t>
  </si>
  <si>
    <t>26.05.2014 – 09.06.2014</t>
  </si>
  <si>
    <t>Раменский район, пос.Быково, ул.Первомайская, д.33</t>
  </si>
  <si>
    <t>Ремонт автомобильной дороги общего пользования местного значения по ул.Октябрьская</t>
  </si>
  <si>
    <t>Раменский район, пос.Быково, ул.Октябрьская</t>
  </si>
  <si>
    <t>07.2014 – 08.2014</t>
  </si>
  <si>
    <t>Городское поселение Ильинский</t>
  </si>
  <si>
    <t>Ремонт автомобильной дороги городское поселение Ильинский</t>
  </si>
  <si>
    <t>01.07.2014 - 30.09.2014</t>
  </si>
  <si>
    <t>Автомобильная дорога ул.Новостроевская</t>
  </si>
  <si>
    <t>Автомобильная дорога ул.Колхозная</t>
  </si>
  <si>
    <t>Автомобильная дорога ул.Полевая</t>
  </si>
  <si>
    <t>Ремонт внутриквартальной автомобильной дороги городское поселение Ильинский</t>
  </si>
  <si>
    <t>Внутриквартальный проезд с ул.Островского к домам 1,2,3,4,10</t>
  </si>
  <si>
    <t>Внутриквартальный проезд с ул.Островского к домам 9,8,7,6</t>
  </si>
  <si>
    <t>Городское поселение Кратово</t>
  </si>
  <si>
    <t>Ремонт автомобильной дороги по ул.Ленгника, п.Кратово</t>
  </si>
  <si>
    <t>Раменский район, п.Кратово, ул.Ленгника</t>
  </si>
  <si>
    <t>Октябрь 2014г</t>
  </si>
  <si>
    <t>Ремонт автомобильной дороги по ул.Пионерская, д.Дементьево</t>
  </si>
  <si>
    <t>Раменсий район, д.Дементьево, ул.Пионерская</t>
  </si>
  <si>
    <t>Ремонт автомобильной дороги по ул.Центральная, д.Дементьево</t>
  </si>
  <si>
    <t>Раменский район, д.Дементьево, ул.Центральная</t>
  </si>
  <si>
    <t>Городское поселение Раменское</t>
  </si>
  <si>
    <t>Ремонт асфальтового покрытия ул.Стальконструкции</t>
  </si>
  <si>
    <t xml:space="preserve">г. Раменское, ул. Стальконструкция </t>
  </si>
  <si>
    <t>01.04.2014- 30.04.2014</t>
  </si>
  <si>
    <t>Ремонт асфальтового покрытия ул.Транспортный проезд (от ул.Красноармейская до ул.Михалевича)</t>
  </si>
  <si>
    <t>г. Раменское, ул. Транспортный проезд</t>
  </si>
  <si>
    <t>0,240           0,690</t>
  </si>
  <si>
    <t>0,450    1,430</t>
  </si>
  <si>
    <t>01.06.2014 -30.08.2014</t>
  </si>
  <si>
    <t>Муниципальный дорожный фонд , субсидии Московской облаласти</t>
  </si>
  <si>
    <t>Ремонт асфальтового покрытия ул.Кирова</t>
  </si>
  <si>
    <t>г. Раменское, ул. Кирова</t>
  </si>
  <si>
    <t>15.05. 2014- 30.05.2014</t>
  </si>
  <si>
    <t>Ремонт асфальтового покрытия ул. 1а Ленинская в д.Дергаево</t>
  </si>
  <si>
    <t xml:space="preserve">г. п. Раменское, д. Дергаево ул. 1-я Ленинская </t>
  </si>
  <si>
    <t>Ремонт асфальтового покрытия ул. Серова</t>
  </si>
  <si>
    <t>г. Раменское, ул. Серова</t>
  </si>
  <si>
    <t>Ремонт асфальтового покрытия ул.Казанская</t>
  </si>
  <si>
    <t>г. Раменское, ул. Казанская</t>
  </si>
  <si>
    <t>Ремонт асфальтового покрытия ул. Дорожный проезд</t>
  </si>
  <si>
    <t xml:space="preserve">г. Раменское, ул. Транспортный проезд </t>
  </si>
  <si>
    <t>Ремонт асфальтового покрытия ул.Красноармейская</t>
  </si>
  <si>
    <t>г. Раменское, ул. Красноармейская</t>
  </si>
  <si>
    <t>Ремонт асфальтового покрытия ул. Бронницкая</t>
  </si>
  <si>
    <t>г. Раменское, ул. Бронницкая</t>
  </si>
  <si>
    <t>Ремонт автодороги ул. Солцева</t>
  </si>
  <si>
    <t>г. Раменское, ул. Солнцева</t>
  </si>
  <si>
    <t>15.06.2014- 15.07.2014</t>
  </si>
  <si>
    <t xml:space="preserve">Внебюджетные источники </t>
  </si>
  <si>
    <t>Ремонт асфальтового покрытия  от ул.Коммунистической к школе №2</t>
  </si>
  <si>
    <t>г. Раменское, автодорога от ул. Комунистическая до школы №2</t>
  </si>
  <si>
    <t>Городское поселение Родники</t>
  </si>
  <si>
    <t>Ремонт автодороги общего пользования ул.Центросоюзная</t>
  </si>
  <si>
    <t>Московская область, Раменский район,г.п.Родники</t>
  </si>
  <si>
    <t>06.2014-08.2014</t>
  </si>
  <si>
    <t>Ремонт автодороги общего пользования ул.Кирова</t>
  </si>
  <si>
    <t>Ремонт автодороги общего пользования ул.Фрунзе</t>
  </si>
  <si>
    <t>Городское поселение Удельная</t>
  </si>
  <si>
    <t>Ремонт автомобильная дорога общего пользования</t>
  </si>
  <si>
    <t>п.Удельная, ул.Осипенко</t>
  </si>
  <si>
    <t>25.06.2014 – 05.08.2014</t>
  </si>
  <si>
    <t>Бюджет городского поселения</t>
  </si>
  <si>
    <t>п.Удельная, ул.Кривоколенная</t>
  </si>
  <si>
    <t>Всего</t>
  </si>
  <si>
    <t>Ремонт внутриквартальной автомобильной дороги по ул.Первомайская, д. 33</t>
  </si>
  <si>
    <t>Ремонт внутриквартальной автомобильной дороги по ул.Первомайская, д. 29</t>
  </si>
  <si>
    <t>Ремонт автомобильной дороги местного значения с.п. Верейское, п.Спартак</t>
  </si>
  <si>
    <t>Выполнение</t>
  </si>
  <si>
    <t>09.08.2014-04.09.2014</t>
  </si>
  <si>
    <t>Ремонт автомобильной дороги общего пользования местного значения д.Григорово, ул.Центральная</t>
  </si>
  <si>
    <t>Раменский район, с.п. Гжельское, д.Григорово ул.Центральная</t>
  </si>
  <si>
    <t>29.07.2014-31.08.2014</t>
  </si>
  <si>
    <t>Ремонт автомобильной дороги общего пользования местного значения село Речицы ул.Дачная</t>
  </si>
  <si>
    <t>Раменский район, с.п. Гжельское, с.Речицы, ул.Дачная</t>
  </si>
  <si>
    <t>07.07.2014-27.07.2014</t>
  </si>
  <si>
    <t>Автомобильная дорога ул.Островского (тротуар)</t>
  </si>
  <si>
    <t>01.07.2014 - 30.10.2014</t>
  </si>
  <si>
    <t>Автомобильная дорога ул. Коммунистическая</t>
  </si>
  <si>
    <t>Автомобильная дорога ул. Островского</t>
  </si>
  <si>
    <t>выполнено/не выполнено</t>
  </si>
  <si>
    <t>выполнено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</si>
</sst>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_-* #,##0.00_р_._-;\-* #,##0.00_р_._-;_-* \-??_р_._-;_-@_-"/>
    <numFmt numFmtId="167" formatCode="_-* #,##0.000_р_._-;\-* #,##0.000_р_._-;_-* \-??_р_._-;_-@_-"/>
    <numFmt numFmtId="168" formatCode="#,##0.000_ ;\-#,##0.000\ "/>
    <numFmt numFmtId="169" formatCode="#,##0.00_ ;\-#,##0.00\ "/>
    <numFmt numFmtId="170" formatCode="[$-FC19]d\ mmmm\ yyyy\ &quot;г.&quot;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33" applyFont="1" applyAlignment="1">
      <alignment vertical="center"/>
      <protection/>
    </xf>
    <xf numFmtId="0" fontId="0" fillId="33" borderId="0" xfId="33" applyFont="1" applyFill="1">
      <alignment/>
      <protection/>
    </xf>
    <xf numFmtId="0" fontId="0" fillId="0" borderId="0" xfId="33" applyFont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left" vertical="center" wrapText="1"/>
      <protection/>
    </xf>
    <xf numFmtId="164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>
      <alignment/>
      <protection/>
    </xf>
    <xf numFmtId="0" fontId="0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wrapText="1"/>
      <protection/>
    </xf>
    <xf numFmtId="2" fontId="0" fillId="0" borderId="10" xfId="33" applyNumberFormat="1" applyFont="1" applyBorder="1" applyAlignment="1">
      <alignment horizontal="center" vertical="center" wrapText="1"/>
      <protection/>
    </xf>
    <xf numFmtId="2" fontId="0" fillId="0" borderId="10" xfId="33" applyNumberFormat="1" applyFont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164" fontId="0" fillId="33" borderId="10" xfId="33" applyNumberFormat="1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2" fontId="0" fillId="33" borderId="10" xfId="33" applyNumberFormat="1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2" fontId="3" fillId="0" borderId="10" xfId="33" applyNumberFormat="1" applyFont="1" applyBorder="1" applyAlignment="1">
      <alignment horizontal="center" vertical="center" wrapText="1"/>
      <protection/>
    </xf>
    <xf numFmtId="165" fontId="0" fillId="0" borderId="10" xfId="33" applyNumberFormat="1" applyFont="1" applyBorder="1" applyAlignment="1">
      <alignment horizontal="center" vertical="center" wrapText="1"/>
      <protection/>
    </xf>
    <xf numFmtId="49" fontId="0" fillId="0" borderId="10" xfId="33" applyNumberFormat="1" applyFont="1" applyBorder="1" applyAlignment="1">
      <alignment horizontal="center" vertical="center" wrapText="1"/>
      <protection/>
    </xf>
    <xf numFmtId="165" fontId="0" fillId="0" borderId="10" xfId="33" applyNumberFormat="1" applyFont="1" applyBorder="1" applyAlignment="1">
      <alignment horizontal="center" vertical="center" wrapText="1"/>
      <protection/>
    </xf>
    <xf numFmtId="2" fontId="0" fillId="0" borderId="10" xfId="33" applyNumberFormat="1" applyFont="1" applyBorder="1" applyAlignment="1">
      <alignment vertical="center" wrapText="1"/>
      <protection/>
    </xf>
    <xf numFmtId="2" fontId="3" fillId="0" borderId="10" xfId="33" applyNumberFormat="1" applyFont="1" applyBorder="1" applyAlignment="1">
      <alignment vertical="center" wrapText="1"/>
      <protection/>
    </xf>
    <xf numFmtId="0" fontId="0" fillId="0" borderId="10" xfId="33" applyFont="1" applyBorder="1" applyAlignment="1">
      <alignment wrapText="1"/>
      <protection/>
    </xf>
    <xf numFmtId="0" fontId="0" fillId="0" borderId="10" xfId="33" applyFont="1" applyBorder="1" applyAlignment="1">
      <alignment vertical="center" wrapText="1"/>
      <protection/>
    </xf>
    <xf numFmtId="164" fontId="0" fillId="0" borderId="10" xfId="33" applyNumberFormat="1" applyFont="1" applyBorder="1" applyAlignment="1">
      <alignment vertical="center" wrapText="1"/>
      <protection/>
    </xf>
    <xf numFmtId="0" fontId="0" fillId="0" borderId="10" xfId="33" applyFont="1" applyBorder="1" applyAlignment="1">
      <alignment horizontal="left" vertical="center" wrapText="1"/>
      <protection/>
    </xf>
    <xf numFmtId="0" fontId="0" fillId="0" borderId="10" xfId="33" applyFont="1" applyBorder="1" applyAlignment="1">
      <alignment horizontal="center"/>
      <protection/>
    </xf>
    <xf numFmtId="0" fontId="0" fillId="33" borderId="10" xfId="33" applyFont="1" applyFill="1" applyBorder="1" applyAlignment="1">
      <alignment vertical="center" wrapText="1"/>
      <protection/>
    </xf>
    <xf numFmtId="0" fontId="0" fillId="33" borderId="10" xfId="33" applyFont="1" applyFill="1" applyBorder="1" applyAlignment="1">
      <alignment wrapText="1"/>
      <protection/>
    </xf>
    <xf numFmtId="0" fontId="0" fillId="0" borderId="10" xfId="33" applyFont="1" applyBorder="1" applyAlignment="1">
      <alignment horizontal="center" vertical="center"/>
      <protection/>
    </xf>
    <xf numFmtId="0" fontId="1" fillId="0" borderId="10" xfId="34" applyFont="1" applyBorder="1" applyAlignment="1">
      <alignment vertical="center" wrapText="1"/>
      <protection/>
    </xf>
    <xf numFmtId="0" fontId="1" fillId="0" borderId="10" xfId="34" applyFont="1" applyBorder="1" applyAlignment="1">
      <alignment wrapText="1"/>
      <protection/>
    </xf>
    <xf numFmtId="164" fontId="1" fillId="0" borderId="10" xfId="34" applyNumberFormat="1" applyFont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4" fontId="1" fillId="0" borderId="10" xfId="34" applyNumberFormat="1" applyFont="1" applyBorder="1" applyAlignment="1">
      <alignment horizontal="center" vertical="center" wrapText="1"/>
      <protection/>
    </xf>
    <xf numFmtId="4" fontId="3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2" fontId="3" fillId="33" borderId="10" xfId="33" applyNumberFormat="1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/>
      <protection/>
    </xf>
    <xf numFmtId="167" fontId="0" fillId="33" borderId="10" xfId="62" applyNumberFormat="1" applyFont="1" applyFill="1" applyBorder="1" applyAlignment="1" applyProtection="1">
      <alignment horizontal="left" vertical="center" wrapText="1"/>
      <protection/>
    </xf>
    <xf numFmtId="167" fontId="0" fillId="33" borderId="10" xfId="62" applyNumberFormat="1" applyFont="1" applyFill="1" applyBorder="1" applyAlignment="1" applyProtection="1">
      <alignment horizontal="center" vertical="center" wrapText="1"/>
      <protection/>
    </xf>
    <xf numFmtId="168" fontId="0" fillId="33" borderId="10" xfId="62" applyNumberFormat="1" applyFont="1" applyFill="1" applyBorder="1" applyAlignment="1" applyProtection="1">
      <alignment horizontal="center" vertical="center" wrapText="1"/>
      <protection/>
    </xf>
    <xf numFmtId="169" fontId="0" fillId="33" borderId="10" xfId="62" applyNumberFormat="1" applyFont="1" applyFill="1" applyBorder="1" applyAlignment="1" applyProtection="1">
      <alignment horizontal="center" vertical="center" wrapText="1"/>
      <protection/>
    </xf>
    <xf numFmtId="167" fontId="0" fillId="0" borderId="10" xfId="62" applyNumberFormat="1" applyFont="1" applyFill="1" applyBorder="1" applyAlignment="1" applyProtection="1">
      <alignment horizontal="left" vertical="center" wrapText="1"/>
      <protection/>
    </xf>
    <xf numFmtId="167" fontId="0" fillId="0" borderId="10" xfId="62" applyNumberFormat="1" applyFont="1" applyFill="1" applyBorder="1" applyAlignment="1" applyProtection="1">
      <alignment horizontal="center" vertical="center" wrapText="1"/>
      <protection/>
    </xf>
    <xf numFmtId="169" fontId="0" fillId="0" borderId="10" xfId="62" applyNumberFormat="1" applyFont="1" applyFill="1" applyBorder="1" applyAlignment="1" applyProtection="1">
      <alignment horizontal="center" vertical="center" wrapText="1"/>
      <protection/>
    </xf>
    <xf numFmtId="49" fontId="0" fillId="33" borderId="10" xfId="62" applyNumberFormat="1" applyFont="1" applyFill="1" applyBorder="1" applyAlignment="1" applyProtection="1">
      <alignment horizontal="center" vertical="center" wrapText="1"/>
      <protection/>
    </xf>
    <xf numFmtId="169" fontId="3" fillId="0" borderId="10" xfId="33" applyNumberFormat="1" applyFont="1" applyBorder="1" applyAlignment="1">
      <alignment horizontal="center" vertical="center" wrapText="1"/>
      <protection/>
    </xf>
    <xf numFmtId="2" fontId="0" fillId="33" borderId="10" xfId="33" applyNumberFormat="1" applyFont="1" applyFill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left" vertical="center" wrapText="1"/>
      <protection/>
    </xf>
    <xf numFmtId="164" fontId="0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2" fontId="0" fillId="0" borderId="10" xfId="33" applyNumberFormat="1" applyFont="1" applyFill="1" applyBorder="1" applyAlignment="1">
      <alignment horizontal="center" vertical="center" wrapText="1"/>
      <protection/>
    </xf>
    <xf numFmtId="164" fontId="3" fillId="0" borderId="10" xfId="33" applyNumberFormat="1" applyFont="1" applyBorder="1" applyAlignment="1">
      <alignment horizontal="center" vertical="center" wrapText="1"/>
      <protection/>
    </xf>
    <xf numFmtId="2" fontId="0" fillId="0" borderId="0" xfId="33" applyNumberFormat="1" applyFont="1">
      <alignment/>
      <protection/>
    </xf>
    <xf numFmtId="2" fontId="0" fillId="0" borderId="10" xfId="33" applyNumberFormat="1" applyFont="1" applyBorder="1" applyAlignment="1" applyProtection="1">
      <alignment horizontal="center" vertical="center" wrapText="1"/>
      <protection locked="0"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2" fontId="3" fillId="0" borderId="10" xfId="33" applyNumberFormat="1" applyFont="1" applyFill="1" applyBorder="1" applyAlignment="1">
      <alignment horizontal="center" vertical="center" wrapText="1"/>
      <protection/>
    </xf>
    <xf numFmtId="164" fontId="0" fillId="0" borderId="10" xfId="33" applyNumberFormat="1" applyFont="1" applyFill="1" applyBorder="1" applyAlignment="1">
      <alignment horizontal="center" vertical="center"/>
      <protection/>
    </xf>
    <xf numFmtId="4" fontId="3" fillId="0" borderId="10" xfId="33" applyNumberFormat="1" applyFont="1" applyFill="1" applyBorder="1" applyAlignment="1">
      <alignment horizontal="center" vertical="center" wrapText="1"/>
      <protection/>
    </xf>
    <xf numFmtId="169" fontId="3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/>
      <protection/>
    </xf>
    <xf numFmtId="10" fontId="0" fillId="0" borderId="0" xfId="33" applyNumberFormat="1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wrapText="1"/>
      <protection/>
    </xf>
    <xf numFmtId="0" fontId="3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/>
      <protection/>
    </xf>
    <xf numFmtId="0" fontId="3" fillId="0" borderId="14" xfId="33" applyFont="1" applyBorder="1" applyAlignment="1">
      <alignment horizontal="center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8"/>
  <sheetViews>
    <sheetView tabSelected="1" zoomScale="85" zoomScaleNormal="85" zoomScalePageLayoutView="0" workbookViewId="0" topLeftCell="A94">
      <selection activeCell="J100" sqref="J100"/>
    </sheetView>
  </sheetViews>
  <sheetFormatPr defaultColWidth="8.7109375" defaultRowHeight="12.75"/>
  <cols>
    <col min="1" max="1" width="4.140625" style="1" customWidth="1"/>
    <col min="2" max="2" width="36.00390625" style="1" customWidth="1"/>
    <col min="3" max="3" width="19.57421875" style="1" customWidth="1"/>
    <col min="4" max="4" width="12.57421875" style="1" customWidth="1"/>
    <col min="5" max="5" width="11.421875" style="1" customWidth="1"/>
    <col min="6" max="6" width="14.00390625" style="2" customWidth="1"/>
    <col min="7" max="7" width="15.140625" style="2" customWidth="1"/>
    <col min="8" max="8" width="13.57421875" style="2" customWidth="1"/>
    <col min="9" max="9" width="17.8515625" style="1" customWidth="1"/>
    <col min="10" max="10" width="22.28125" style="72" customWidth="1"/>
    <col min="11" max="16384" width="8.7109375" style="1" customWidth="1"/>
  </cols>
  <sheetData>
    <row r="2" spans="1:10" ht="40.5" customHeight="1">
      <c r="A2" s="84" t="s">
        <v>0</v>
      </c>
      <c r="B2" s="84"/>
      <c r="C2" s="84"/>
      <c r="D2" s="84"/>
      <c r="E2" s="84"/>
      <c r="F2" s="84"/>
      <c r="G2" s="84"/>
      <c r="H2" s="84"/>
      <c r="I2" s="85"/>
      <c r="J2" s="63" t="s">
        <v>300</v>
      </c>
    </row>
    <row r="3" spans="1:10" ht="56.25" customHeight="1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64" t="s">
        <v>312</v>
      </c>
    </row>
    <row r="4" spans="1:10" ht="16.5" customHeight="1">
      <c r="A4" s="73" t="s">
        <v>10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48.75" customHeight="1">
      <c r="A5" s="5">
        <v>1</v>
      </c>
      <c r="B5" s="6" t="s">
        <v>11</v>
      </c>
      <c r="C5" s="6" t="s">
        <v>12</v>
      </c>
      <c r="D5" s="7">
        <v>0.2</v>
      </c>
      <c r="E5" s="7">
        <v>1</v>
      </c>
      <c r="F5" s="7">
        <v>0.8</v>
      </c>
      <c r="G5" s="8" t="s">
        <v>13</v>
      </c>
      <c r="H5" s="5">
        <v>3425.06</v>
      </c>
      <c r="I5" s="5" t="s">
        <v>14</v>
      </c>
      <c r="J5" s="70" t="s">
        <v>313</v>
      </c>
    </row>
    <row r="6" spans="1:10" ht="48" customHeight="1">
      <c r="A6" s="5">
        <v>3</v>
      </c>
      <c r="B6" s="5" t="s">
        <v>299</v>
      </c>
      <c r="C6" s="5" t="s">
        <v>16</v>
      </c>
      <c r="D6" s="5" t="s">
        <v>17</v>
      </c>
      <c r="E6" s="5" t="s">
        <v>18</v>
      </c>
      <c r="F6" s="5">
        <v>1.1</v>
      </c>
      <c r="G6" s="10" t="s">
        <v>19</v>
      </c>
      <c r="H6" s="5">
        <v>4666.73</v>
      </c>
      <c r="I6" s="5" t="s">
        <v>14</v>
      </c>
      <c r="J6" s="70" t="s">
        <v>313</v>
      </c>
    </row>
    <row r="7" spans="1:10" ht="19.5" customHeight="1">
      <c r="A7" s="86" t="s">
        <v>20</v>
      </c>
      <c r="B7" s="86"/>
      <c r="C7" s="86"/>
      <c r="D7" s="5"/>
      <c r="E7" s="5"/>
      <c r="F7" s="60">
        <f>F5+F6</f>
        <v>1.9000000000000001</v>
      </c>
      <c r="G7" s="11"/>
      <c r="H7" s="11">
        <f>H5+H6</f>
        <v>8091.789999999999</v>
      </c>
      <c r="I7" s="12"/>
      <c r="J7" s="65"/>
    </row>
    <row r="8" spans="1:10" ht="16.5" customHeight="1">
      <c r="A8" s="73" t="s">
        <v>21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75.75" customHeight="1">
      <c r="A9" s="5">
        <v>1</v>
      </c>
      <c r="B9" s="6" t="s">
        <v>22</v>
      </c>
      <c r="C9" s="6" t="s">
        <v>23</v>
      </c>
      <c r="D9" s="7">
        <v>0</v>
      </c>
      <c r="E9" s="5">
        <v>0.345</v>
      </c>
      <c r="F9" s="5">
        <v>0.345</v>
      </c>
      <c r="G9" s="10" t="s">
        <v>24</v>
      </c>
      <c r="H9" s="62" t="s">
        <v>25</v>
      </c>
      <c r="I9" s="12" t="s">
        <v>26</v>
      </c>
      <c r="J9" s="70" t="s">
        <v>313</v>
      </c>
    </row>
    <row r="10" spans="1:10" ht="75" customHeight="1">
      <c r="A10" s="5">
        <v>2</v>
      </c>
      <c r="B10" s="6" t="s">
        <v>27</v>
      </c>
      <c r="C10" s="6" t="s">
        <v>28</v>
      </c>
      <c r="D10" s="7">
        <v>0</v>
      </c>
      <c r="E10" s="5">
        <v>0.155</v>
      </c>
      <c r="F10" s="5">
        <v>0.155</v>
      </c>
      <c r="G10" s="10" t="s">
        <v>24</v>
      </c>
      <c r="H10" s="14">
        <v>1132.43</v>
      </c>
      <c r="I10" s="12" t="s">
        <v>26</v>
      </c>
      <c r="J10" s="70" t="s">
        <v>313</v>
      </c>
    </row>
    <row r="11" spans="1:10" ht="72.75" customHeight="1">
      <c r="A11" s="5">
        <v>3</v>
      </c>
      <c r="B11" s="6" t="s">
        <v>29</v>
      </c>
      <c r="C11" s="6" t="s">
        <v>30</v>
      </c>
      <c r="D11" s="7">
        <v>0</v>
      </c>
      <c r="E11" s="7">
        <v>0.22</v>
      </c>
      <c r="F11" s="7">
        <v>0.22</v>
      </c>
      <c r="G11" s="10" t="s">
        <v>24</v>
      </c>
      <c r="H11" s="14">
        <v>1952.53</v>
      </c>
      <c r="I11" s="12" t="s">
        <v>26</v>
      </c>
      <c r="J11" s="70" t="s">
        <v>313</v>
      </c>
    </row>
    <row r="12" spans="1:10" ht="78" customHeight="1">
      <c r="A12" s="5">
        <v>4</v>
      </c>
      <c r="B12" s="6" t="s">
        <v>31</v>
      </c>
      <c r="C12" s="6" t="s">
        <v>32</v>
      </c>
      <c r="D12" s="7">
        <v>0</v>
      </c>
      <c r="E12" s="7">
        <v>0.214</v>
      </c>
      <c r="F12" s="7">
        <v>0.214</v>
      </c>
      <c r="G12" s="10" t="s">
        <v>24</v>
      </c>
      <c r="H12" s="13">
        <v>2193.8</v>
      </c>
      <c r="I12" s="12" t="s">
        <v>26</v>
      </c>
      <c r="J12" s="70" t="s">
        <v>313</v>
      </c>
    </row>
    <row r="13" spans="1:10" ht="64.5" customHeight="1">
      <c r="A13" s="5">
        <v>5</v>
      </c>
      <c r="B13" s="6" t="s">
        <v>33</v>
      </c>
      <c r="C13" s="6" t="s">
        <v>34</v>
      </c>
      <c r="D13" s="7">
        <v>0</v>
      </c>
      <c r="E13" s="5">
        <v>0.336</v>
      </c>
      <c r="F13" s="5">
        <v>0.336</v>
      </c>
      <c r="G13" s="10" t="s">
        <v>35</v>
      </c>
      <c r="H13" s="14">
        <v>1939.56</v>
      </c>
      <c r="I13" s="12" t="s">
        <v>36</v>
      </c>
      <c r="J13" s="70" t="s">
        <v>313</v>
      </c>
    </row>
    <row r="14" spans="1:10" s="3" customFormat="1" ht="65.25" customHeight="1">
      <c r="A14" s="15">
        <v>6</v>
      </c>
      <c r="B14" s="16" t="s">
        <v>37</v>
      </c>
      <c r="C14" s="16" t="s">
        <v>38</v>
      </c>
      <c r="D14" s="17">
        <v>0</v>
      </c>
      <c r="E14" s="15">
        <v>0.154</v>
      </c>
      <c r="F14" s="15">
        <v>0.154</v>
      </c>
      <c r="G14" s="18" t="s">
        <v>35</v>
      </c>
      <c r="H14" s="19">
        <v>934.55</v>
      </c>
      <c r="I14" s="12" t="s">
        <v>36</v>
      </c>
      <c r="J14" s="70" t="s">
        <v>313</v>
      </c>
    </row>
    <row r="15" spans="1:10" ht="63.75" customHeight="1">
      <c r="A15" s="5">
        <v>7</v>
      </c>
      <c r="B15" s="6" t="s">
        <v>39</v>
      </c>
      <c r="C15" s="6" t="s">
        <v>40</v>
      </c>
      <c r="D15" s="7">
        <v>0</v>
      </c>
      <c r="E15" s="5">
        <v>1.155</v>
      </c>
      <c r="F15" s="5">
        <v>1.155</v>
      </c>
      <c r="G15" s="20" t="s">
        <v>41</v>
      </c>
      <c r="H15" s="13">
        <v>4008.52</v>
      </c>
      <c r="I15" s="5" t="s">
        <v>14</v>
      </c>
      <c r="J15" s="70" t="s">
        <v>313</v>
      </c>
    </row>
    <row r="16" spans="1:12" ht="17.25" customHeight="1">
      <c r="A16" s="73" t="s">
        <v>20</v>
      </c>
      <c r="B16" s="73"/>
      <c r="C16" s="73"/>
      <c r="D16" s="5"/>
      <c r="E16" s="5"/>
      <c r="F16" s="21">
        <f>SUM(F9:F15)</f>
        <v>2.5789999999999997</v>
      </c>
      <c r="G16" s="21"/>
      <c r="H16" s="21">
        <f>SUM(H9:H15)+3301.9</f>
        <v>15463.289999999999</v>
      </c>
      <c r="I16" s="12"/>
      <c r="J16" s="66"/>
      <c r="L16" s="61"/>
    </row>
    <row r="17" spans="1:10" ht="19.5" customHeight="1">
      <c r="A17" s="82" t="s">
        <v>42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43.5" customHeight="1">
      <c r="A18" s="5">
        <v>1</v>
      </c>
      <c r="B18" s="6" t="s">
        <v>43</v>
      </c>
      <c r="C18" s="6" t="s">
        <v>44</v>
      </c>
      <c r="D18" s="7">
        <v>0</v>
      </c>
      <c r="E18" s="7">
        <v>1.35</v>
      </c>
      <c r="F18" s="7">
        <v>1.35</v>
      </c>
      <c r="G18" s="10" t="s">
        <v>45</v>
      </c>
      <c r="H18" s="13">
        <v>7100</v>
      </c>
      <c r="I18" s="5" t="s">
        <v>14</v>
      </c>
      <c r="J18" s="70"/>
    </row>
    <row r="19" spans="1:10" ht="48.75" customHeight="1">
      <c r="A19" s="5">
        <v>2</v>
      </c>
      <c r="B19" s="6" t="s">
        <v>46</v>
      </c>
      <c r="C19" s="6" t="s">
        <v>47</v>
      </c>
      <c r="D19" s="7">
        <v>0.5</v>
      </c>
      <c r="E19" s="7">
        <v>0.9</v>
      </c>
      <c r="F19" s="7">
        <v>0.4</v>
      </c>
      <c r="G19" s="10" t="s">
        <v>45</v>
      </c>
      <c r="H19" s="13">
        <v>2200</v>
      </c>
      <c r="I19" s="5" t="s">
        <v>14</v>
      </c>
      <c r="J19" s="70"/>
    </row>
    <row r="20" spans="1:10" ht="17.25" customHeight="1">
      <c r="A20" s="73" t="s">
        <v>20</v>
      </c>
      <c r="B20" s="73"/>
      <c r="C20" s="73"/>
      <c r="D20" s="7"/>
      <c r="E20" s="7"/>
      <c r="F20" s="21">
        <f>F18+F19</f>
        <v>1.75</v>
      </c>
      <c r="G20" s="21"/>
      <c r="H20" s="21">
        <f>H18+H19</f>
        <v>9300</v>
      </c>
      <c r="I20" s="12"/>
      <c r="J20" s="66"/>
    </row>
    <row r="21" spans="1:10" ht="22.5" customHeight="1">
      <c r="A21" s="82" t="s">
        <v>48</v>
      </c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63.75" customHeight="1">
      <c r="A22" s="5">
        <v>1</v>
      </c>
      <c r="B22" s="6" t="s">
        <v>49</v>
      </c>
      <c r="C22" s="6" t="s">
        <v>50</v>
      </c>
      <c r="D22" s="7">
        <v>1.3</v>
      </c>
      <c r="E22" s="7">
        <v>2.3</v>
      </c>
      <c r="F22" s="7">
        <v>1</v>
      </c>
      <c r="G22" s="22" t="s">
        <v>301</v>
      </c>
      <c r="H22" s="13">
        <v>7390</v>
      </c>
      <c r="I22" s="5" t="s">
        <v>14</v>
      </c>
      <c r="J22" s="67" t="s">
        <v>313</v>
      </c>
    </row>
    <row r="23" spans="1:10" ht="63.75" customHeight="1">
      <c r="A23" s="5">
        <v>2</v>
      </c>
      <c r="B23" s="6" t="s">
        <v>51</v>
      </c>
      <c r="C23" s="6" t="s">
        <v>50</v>
      </c>
      <c r="D23" s="7">
        <v>2.3</v>
      </c>
      <c r="E23" s="7">
        <v>3.1</v>
      </c>
      <c r="F23" s="7">
        <v>0.8</v>
      </c>
      <c r="G23" s="22" t="s">
        <v>301</v>
      </c>
      <c r="H23" s="13">
        <v>4722</v>
      </c>
      <c r="I23" s="5" t="s">
        <v>14</v>
      </c>
      <c r="J23" s="67" t="s">
        <v>313</v>
      </c>
    </row>
    <row r="24" spans="1:10" ht="63.75" customHeight="1">
      <c r="A24" s="5">
        <v>3</v>
      </c>
      <c r="B24" s="6" t="s">
        <v>52</v>
      </c>
      <c r="C24" s="6" t="s">
        <v>53</v>
      </c>
      <c r="D24" s="7">
        <v>1</v>
      </c>
      <c r="E24" s="7">
        <v>1.8</v>
      </c>
      <c r="F24" s="7">
        <v>0.8</v>
      </c>
      <c r="G24" s="10" t="s">
        <v>54</v>
      </c>
      <c r="H24" s="13">
        <v>5000</v>
      </c>
      <c r="I24" s="5" t="s">
        <v>14</v>
      </c>
      <c r="J24" s="67" t="s">
        <v>313</v>
      </c>
    </row>
    <row r="25" spans="1:10" ht="63.75" customHeight="1">
      <c r="A25" s="55">
        <v>4</v>
      </c>
      <c r="B25" s="56" t="s">
        <v>302</v>
      </c>
      <c r="C25" s="56" t="s">
        <v>303</v>
      </c>
      <c r="D25" s="57">
        <v>0</v>
      </c>
      <c r="E25" s="57">
        <v>0.3</v>
      </c>
      <c r="F25" s="57">
        <v>0.3</v>
      </c>
      <c r="G25" s="58" t="s">
        <v>304</v>
      </c>
      <c r="H25" s="59">
        <v>494.3</v>
      </c>
      <c r="I25" s="55" t="s">
        <v>14</v>
      </c>
      <c r="J25" s="67" t="s">
        <v>313</v>
      </c>
    </row>
    <row r="26" spans="1:10" ht="63.75" customHeight="1">
      <c r="A26" s="55">
        <v>5</v>
      </c>
      <c r="B26" s="56" t="s">
        <v>305</v>
      </c>
      <c r="C26" s="56" t="s">
        <v>306</v>
      </c>
      <c r="D26" s="57" t="s">
        <v>55</v>
      </c>
      <c r="E26" s="57">
        <v>0.15</v>
      </c>
      <c r="F26" s="57">
        <v>0.15</v>
      </c>
      <c r="G26" s="58" t="s">
        <v>307</v>
      </c>
      <c r="H26" s="59">
        <v>297.3</v>
      </c>
      <c r="I26" s="55" t="s">
        <v>14</v>
      </c>
      <c r="J26" s="67" t="s">
        <v>313</v>
      </c>
    </row>
    <row r="27" spans="1:10" ht="21" customHeight="1">
      <c r="A27" s="73" t="s">
        <v>20</v>
      </c>
      <c r="B27" s="73"/>
      <c r="C27" s="73"/>
      <c r="D27" s="23"/>
      <c r="E27" s="23"/>
      <c r="F27" s="21">
        <f>SUM(F22:F26)</f>
        <v>3.05</v>
      </c>
      <c r="G27" s="21"/>
      <c r="H27" s="21">
        <f>SUM(H22:H26)</f>
        <v>17903.6</v>
      </c>
      <c r="I27" s="5"/>
      <c r="J27" s="66"/>
    </row>
    <row r="28" spans="1:10" ht="18" customHeight="1">
      <c r="A28" s="82" t="s">
        <v>56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56.25" customHeight="1">
      <c r="A29" s="5">
        <v>1</v>
      </c>
      <c r="B29" s="6" t="s">
        <v>57</v>
      </c>
      <c r="C29" s="6" t="s">
        <v>58</v>
      </c>
      <c r="D29" s="7">
        <v>0</v>
      </c>
      <c r="E29" s="7">
        <v>0.651</v>
      </c>
      <c r="F29" s="7">
        <v>0.651</v>
      </c>
      <c r="G29" s="24" t="s">
        <v>59</v>
      </c>
      <c r="H29" s="13">
        <v>2196</v>
      </c>
      <c r="I29" s="5" t="s">
        <v>14</v>
      </c>
      <c r="J29" s="70" t="s">
        <v>313</v>
      </c>
    </row>
    <row r="30" spans="1:10" ht="50.25" customHeight="1">
      <c r="A30" s="5">
        <v>2</v>
      </c>
      <c r="B30" s="6" t="s">
        <v>60</v>
      </c>
      <c r="C30" s="6" t="s">
        <v>61</v>
      </c>
      <c r="D30" s="7">
        <v>0</v>
      </c>
      <c r="E30" s="7">
        <v>0.392</v>
      </c>
      <c r="F30" s="7">
        <v>0.392</v>
      </c>
      <c r="G30" s="24" t="s">
        <v>59</v>
      </c>
      <c r="H30" s="13">
        <v>1318</v>
      </c>
      <c r="I30" s="5" t="s">
        <v>14</v>
      </c>
      <c r="J30" s="70" t="s">
        <v>313</v>
      </c>
    </row>
    <row r="31" spans="1:10" ht="53.25" customHeight="1">
      <c r="A31" s="5">
        <v>3</v>
      </c>
      <c r="B31" s="6" t="s">
        <v>62</v>
      </c>
      <c r="C31" s="6" t="s">
        <v>63</v>
      </c>
      <c r="D31" s="7">
        <v>0</v>
      </c>
      <c r="E31" s="7">
        <v>1.303</v>
      </c>
      <c r="F31" s="7">
        <v>1.303</v>
      </c>
      <c r="G31" s="24" t="s">
        <v>59</v>
      </c>
      <c r="H31" s="13">
        <v>4390</v>
      </c>
      <c r="I31" s="5" t="s">
        <v>14</v>
      </c>
      <c r="J31" s="70" t="s">
        <v>313</v>
      </c>
    </row>
    <row r="32" spans="1:10" ht="19.5" customHeight="1">
      <c r="A32" s="73" t="s">
        <v>20</v>
      </c>
      <c r="B32" s="73"/>
      <c r="C32" s="73"/>
      <c r="D32" s="7"/>
      <c r="E32" s="7"/>
      <c r="F32" s="21">
        <f>F31+F30+F29</f>
        <v>2.346</v>
      </c>
      <c r="G32" s="21"/>
      <c r="H32" s="21">
        <f>H31+H30+H29</f>
        <v>7904</v>
      </c>
      <c r="I32" s="5"/>
      <c r="J32" s="66"/>
    </row>
    <row r="33" spans="1:10" ht="27" customHeight="1">
      <c r="A33" s="82" t="s">
        <v>64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96" customHeight="1">
      <c r="A34" s="5">
        <v>1</v>
      </c>
      <c r="B34" s="5" t="s">
        <v>65</v>
      </c>
      <c r="C34" s="5" t="s">
        <v>66</v>
      </c>
      <c r="D34" s="23" t="s">
        <v>67</v>
      </c>
      <c r="E34" s="23" t="s">
        <v>68</v>
      </c>
      <c r="F34" s="5">
        <v>1.7</v>
      </c>
      <c r="G34" s="24" t="s">
        <v>69</v>
      </c>
      <c r="H34" s="13">
        <v>8355</v>
      </c>
      <c r="I34" s="5" t="s">
        <v>70</v>
      </c>
      <c r="J34" s="70" t="s">
        <v>313</v>
      </c>
    </row>
    <row r="35" spans="1:10" ht="66" customHeight="1">
      <c r="A35" s="5">
        <v>2</v>
      </c>
      <c r="B35" s="5" t="s">
        <v>71</v>
      </c>
      <c r="C35" s="5" t="s">
        <v>72</v>
      </c>
      <c r="D35" s="23" t="s">
        <v>73</v>
      </c>
      <c r="E35" s="23" t="s">
        <v>17</v>
      </c>
      <c r="F35" s="5">
        <v>0.1</v>
      </c>
      <c r="G35" s="5" t="s">
        <v>74</v>
      </c>
      <c r="H35" s="13">
        <v>1100</v>
      </c>
      <c r="I35" s="5" t="s">
        <v>14</v>
      </c>
      <c r="J35" s="70" t="s">
        <v>313</v>
      </c>
    </row>
    <row r="36" spans="1:10" ht="70.5" customHeight="1">
      <c r="A36" s="5">
        <v>3</v>
      </c>
      <c r="B36" s="5" t="s">
        <v>75</v>
      </c>
      <c r="C36" s="5" t="s">
        <v>76</v>
      </c>
      <c r="D36" s="23" t="s">
        <v>73</v>
      </c>
      <c r="E36" s="23" t="s">
        <v>77</v>
      </c>
      <c r="F36" s="7">
        <v>0.32</v>
      </c>
      <c r="G36" s="5" t="s">
        <v>78</v>
      </c>
      <c r="H36" s="13">
        <v>1000</v>
      </c>
      <c r="I36" s="5" t="s">
        <v>14</v>
      </c>
      <c r="J36" s="70" t="s">
        <v>313</v>
      </c>
    </row>
    <row r="37" spans="1:10" ht="82.5" customHeight="1">
      <c r="A37" s="5">
        <v>4</v>
      </c>
      <c r="B37" s="5" t="s">
        <v>79</v>
      </c>
      <c r="C37" s="5" t="s">
        <v>80</v>
      </c>
      <c r="D37" s="23" t="s">
        <v>73</v>
      </c>
      <c r="E37" s="7" t="s">
        <v>81</v>
      </c>
      <c r="F37" s="7">
        <v>0.08</v>
      </c>
      <c r="G37" s="5" t="s">
        <v>82</v>
      </c>
      <c r="H37" s="13">
        <v>1380</v>
      </c>
      <c r="I37" s="5" t="s">
        <v>14</v>
      </c>
      <c r="J37" s="70" t="s">
        <v>313</v>
      </c>
    </row>
    <row r="38" spans="1:10" ht="104.25" customHeight="1">
      <c r="A38" s="5">
        <v>5</v>
      </c>
      <c r="B38" s="5" t="s">
        <v>83</v>
      </c>
      <c r="C38" s="5" t="s">
        <v>84</v>
      </c>
      <c r="D38" s="23">
        <v>0</v>
      </c>
      <c r="E38" s="7">
        <v>0.13</v>
      </c>
      <c r="F38" s="7">
        <v>0.13</v>
      </c>
      <c r="G38" s="5" t="s">
        <v>85</v>
      </c>
      <c r="H38" s="13">
        <v>1500</v>
      </c>
      <c r="I38" s="5" t="s">
        <v>14</v>
      </c>
      <c r="J38" s="70" t="s">
        <v>313</v>
      </c>
    </row>
    <row r="39" spans="1:10" ht="87" customHeight="1">
      <c r="A39" s="5">
        <v>6</v>
      </c>
      <c r="B39" s="5" t="s">
        <v>86</v>
      </c>
      <c r="C39" s="5" t="s">
        <v>87</v>
      </c>
      <c r="D39" s="23">
        <v>0</v>
      </c>
      <c r="E39" s="7">
        <v>0.12</v>
      </c>
      <c r="F39" s="7">
        <v>0.12</v>
      </c>
      <c r="G39" s="5" t="s">
        <v>88</v>
      </c>
      <c r="H39" s="13">
        <v>1800</v>
      </c>
      <c r="I39" s="5" t="s">
        <v>36</v>
      </c>
      <c r="J39" s="70" t="s">
        <v>313</v>
      </c>
    </row>
    <row r="40" spans="1:10" ht="88.5" customHeight="1">
      <c r="A40" s="5">
        <v>7</v>
      </c>
      <c r="B40" s="5" t="s">
        <v>89</v>
      </c>
      <c r="C40" s="5" t="s">
        <v>90</v>
      </c>
      <c r="D40" s="23">
        <v>0</v>
      </c>
      <c r="E40" s="7">
        <v>0.03</v>
      </c>
      <c r="F40" s="7">
        <v>0.03</v>
      </c>
      <c r="G40" s="5" t="s">
        <v>91</v>
      </c>
      <c r="H40" s="13">
        <v>190</v>
      </c>
      <c r="I40" s="5" t="s">
        <v>36</v>
      </c>
      <c r="J40" s="70" t="s">
        <v>313</v>
      </c>
    </row>
    <row r="41" spans="1:10" ht="14.25" customHeight="1">
      <c r="A41" s="76" t="s">
        <v>20</v>
      </c>
      <c r="B41" s="76"/>
      <c r="C41" s="76"/>
      <c r="D41" s="7"/>
      <c r="E41" s="7"/>
      <c r="F41" s="21">
        <f>F34+F35+F36+F37+F38+F39+F40</f>
        <v>2.48</v>
      </c>
      <c r="G41" s="21"/>
      <c r="H41" s="21">
        <f>H34+H35+H36+H37+H38+H39+H40</f>
        <v>15325</v>
      </c>
      <c r="I41" s="5"/>
      <c r="J41" s="66"/>
    </row>
    <row r="42" spans="1:10" ht="17.25" customHeight="1">
      <c r="A42" s="82" t="s">
        <v>92</v>
      </c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51" customHeight="1">
      <c r="A43" s="5">
        <v>1</v>
      </c>
      <c r="B43" s="6" t="s">
        <v>93</v>
      </c>
      <c r="C43" s="5" t="s">
        <v>94</v>
      </c>
      <c r="D43" s="7">
        <v>0.9</v>
      </c>
      <c r="E43" s="7">
        <v>1.49</v>
      </c>
      <c r="F43" s="7">
        <v>0.59</v>
      </c>
      <c r="G43" s="5" t="s">
        <v>95</v>
      </c>
      <c r="H43" s="25">
        <v>2550</v>
      </c>
      <c r="I43" s="5" t="s">
        <v>14</v>
      </c>
      <c r="J43" s="70" t="s">
        <v>313</v>
      </c>
    </row>
    <row r="44" spans="1:10" ht="63" customHeight="1">
      <c r="A44" s="5">
        <v>2</v>
      </c>
      <c r="B44" s="6" t="s">
        <v>96</v>
      </c>
      <c r="C44" s="5" t="s">
        <v>97</v>
      </c>
      <c r="D44" s="7">
        <v>0</v>
      </c>
      <c r="E44" s="7">
        <v>1.815</v>
      </c>
      <c r="F44" s="7">
        <v>1.815</v>
      </c>
      <c r="G44" s="5" t="s">
        <v>98</v>
      </c>
      <c r="H44" s="25">
        <v>4317</v>
      </c>
      <c r="I44" s="5" t="s">
        <v>14</v>
      </c>
      <c r="J44" s="70" t="s">
        <v>313</v>
      </c>
    </row>
    <row r="45" spans="1:10" ht="52.5" customHeight="1">
      <c r="A45" s="5">
        <v>3</v>
      </c>
      <c r="B45" s="6" t="s">
        <v>99</v>
      </c>
      <c r="C45" s="5" t="s">
        <v>100</v>
      </c>
      <c r="D45" s="7">
        <v>0.91</v>
      </c>
      <c r="E45" s="7">
        <v>2.91</v>
      </c>
      <c r="F45" s="7">
        <v>2</v>
      </c>
      <c r="G45" s="5" t="s">
        <v>101</v>
      </c>
      <c r="H45" s="25">
        <v>2817</v>
      </c>
      <c r="I45" s="5" t="s">
        <v>14</v>
      </c>
      <c r="J45" s="70" t="s">
        <v>313</v>
      </c>
    </row>
    <row r="46" spans="1:10" ht="60.75" customHeight="1">
      <c r="A46" s="5">
        <v>4</v>
      </c>
      <c r="B46" s="6" t="s">
        <v>102</v>
      </c>
      <c r="C46" s="5" t="s">
        <v>103</v>
      </c>
      <c r="D46" s="7">
        <v>0</v>
      </c>
      <c r="E46" s="7">
        <v>0.83</v>
      </c>
      <c r="F46" s="7">
        <v>0.83</v>
      </c>
      <c r="G46" s="5" t="s">
        <v>104</v>
      </c>
      <c r="H46" s="25">
        <v>1763</v>
      </c>
      <c r="I46" s="5" t="s">
        <v>14</v>
      </c>
      <c r="J46" s="70" t="s">
        <v>313</v>
      </c>
    </row>
    <row r="47" spans="1:10" ht="18" customHeight="1">
      <c r="A47" s="73" t="s">
        <v>20</v>
      </c>
      <c r="B47" s="73"/>
      <c r="C47" s="73"/>
      <c r="D47" s="7"/>
      <c r="E47" s="7"/>
      <c r="F47" s="26">
        <f>F43+F44+F45+F46</f>
        <v>5.234999999999999</v>
      </c>
      <c r="G47" s="26"/>
      <c r="H47" s="26">
        <f>H43+H44+H45+H46</f>
        <v>11447</v>
      </c>
      <c r="I47" s="5"/>
      <c r="J47" s="66"/>
    </row>
    <row r="48" spans="1:10" ht="12.75" customHeight="1">
      <c r="A48" s="82" t="s">
        <v>105</v>
      </c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51">
      <c r="A49" s="27">
        <v>1</v>
      </c>
      <c r="B49" s="28" t="s">
        <v>106</v>
      </c>
      <c r="C49" s="27" t="s">
        <v>107</v>
      </c>
      <c r="D49" s="7">
        <v>0.25</v>
      </c>
      <c r="E49" s="7">
        <v>0.29300000000000004</v>
      </c>
      <c r="F49" s="17">
        <v>0.43</v>
      </c>
      <c r="G49" s="5" t="s">
        <v>108</v>
      </c>
      <c r="H49" s="13">
        <v>303</v>
      </c>
      <c r="I49" s="5" t="s">
        <v>36</v>
      </c>
      <c r="J49" s="70" t="s">
        <v>313</v>
      </c>
    </row>
    <row r="50" spans="1:10" ht="66" customHeight="1">
      <c r="A50" s="27">
        <v>2</v>
      </c>
      <c r="B50" s="28" t="s">
        <v>109</v>
      </c>
      <c r="C50" s="28" t="s">
        <v>110</v>
      </c>
      <c r="D50" s="7">
        <v>0</v>
      </c>
      <c r="E50" s="7">
        <v>0.3</v>
      </c>
      <c r="F50" s="17">
        <v>0.3</v>
      </c>
      <c r="G50" s="5" t="s">
        <v>108</v>
      </c>
      <c r="H50" s="13">
        <v>917</v>
      </c>
      <c r="I50" s="5" t="s">
        <v>36</v>
      </c>
      <c r="J50" s="70" t="s">
        <v>313</v>
      </c>
    </row>
    <row r="51" spans="1:10" ht="51">
      <c r="A51" s="27">
        <v>3</v>
      </c>
      <c r="B51" s="28" t="s">
        <v>111</v>
      </c>
      <c r="C51" s="27" t="s">
        <v>112</v>
      </c>
      <c r="D51" s="7">
        <v>0</v>
      </c>
      <c r="E51" s="7">
        <v>0.6080000000000001</v>
      </c>
      <c r="F51" s="17">
        <v>0.6080000000000001</v>
      </c>
      <c r="G51" s="5" t="s">
        <v>108</v>
      </c>
      <c r="H51" s="13">
        <v>445</v>
      </c>
      <c r="I51" s="5" t="s">
        <v>36</v>
      </c>
      <c r="J51" s="70" t="s">
        <v>313</v>
      </c>
    </row>
    <row r="52" spans="1:10" ht="51">
      <c r="A52" s="27">
        <v>4</v>
      </c>
      <c r="B52" s="28" t="s">
        <v>113</v>
      </c>
      <c r="C52" s="27" t="s">
        <v>114</v>
      </c>
      <c r="D52" s="7">
        <v>0</v>
      </c>
      <c r="E52" s="7">
        <v>0.5</v>
      </c>
      <c r="F52" s="17">
        <v>0.5</v>
      </c>
      <c r="G52" s="5" t="s">
        <v>108</v>
      </c>
      <c r="H52" s="13">
        <v>2650</v>
      </c>
      <c r="I52" s="5" t="s">
        <v>36</v>
      </c>
      <c r="J52" s="70" t="s">
        <v>313</v>
      </c>
    </row>
    <row r="53" spans="1:10" ht="63.75">
      <c r="A53" s="27">
        <v>5</v>
      </c>
      <c r="B53" s="28" t="s">
        <v>115</v>
      </c>
      <c r="C53" s="27" t="s">
        <v>116</v>
      </c>
      <c r="D53" s="7">
        <v>0</v>
      </c>
      <c r="E53" s="7">
        <v>0.5</v>
      </c>
      <c r="F53" s="17">
        <v>0.5</v>
      </c>
      <c r="G53" s="5" t="s">
        <v>108</v>
      </c>
      <c r="H53" s="13">
        <v>572</v>
      </c>
      <c r="I53" s="5" t="s">
        <v>36</v>
      </c>
      <c r="J53" s="70" t="s">
        <v>313</v>
      </c>
    </row>
    <row r="54" spans="1:10" ht="63.75">
      <c r="A54" s="27">
        <v>6</v>
      </c>
      <c r="B54" s="28" t="s">
        <v>117</v>
      </c>
      <c r="C54" s="27" t="s">
        <v>118</v>
      </c>
      <c r="D54" s="7" t="s">
        <v>119</v>
      </c>
      <c r="E54" s="7" t="s">
        <v>120</v>
      </c>
      <c r="F54" s="17">
        <v>0.075</v>
      </c>
      <c r="G54" s="5" t="s">
        <v>108</v>
      </c>
      <c r="H54" s="13">
        <v>447</v>
      </c>
      <c r="I54" s="5" t="s">
        <v>36</v>
      </c>
      <c r="J54" s="70" t="s">
        <v>313</v>
      </c>
    </row>
    <row r="55" spans="1:10" ht="90.75" customHeight="1">
      <c r="A55" s="27">
        <v>7</v>
      </c>
      <c r="B55" s="28" t="s">
        <v>121</v>
      </c>
      <c r="C55" s="28" t="s">
        <v>112</v>
      </c>
      <c r="D55" s="7">
        <v>0</v>
      </c>
      <c r="E55" s="7">
        <v>0.8</v>
      </c>
      <c r="F55" s="17">
        <v>0.8</v>
      </c>
      <c r="G55" s="5" t="s">
        <v>122</v>
      </c>
      <c r="H55" s="13">
        <v>6203</v>
      </c>
      <c r="I55" s="5" t="s">
        <v>123</v>
      </c>
      <c r="J55" s="70" t="s">
        <v>313</v>
      </c>
    </row>
    <row r="56" spans="1:10" ht="93.75" customHeight="1">
      <c r="A56" s="27">
        <v>8</v>
      </c>
      <c r="B56" s="28" t="s">
        <v>124</v>
      </c>
      <c r="C56" s="27" t="s">
        <v>125</v>
      </c>
      <c r="D56" s="29">
        <v>0.274</v>
      </c>
      <c r="E56" s="29">
        <v>1.362</v>
      </c>
      <c r="F56" s="17">
        <v>1.088</v>
      </c>
      <c r="G56" s="5" t="s">
        <v>122</v>
      </c>
      <c r="H56" s="13">
        <v>5419</v>
      </c>
      <c r="I56" s="5" t="s">
        <v>126</v>
      </c>
      <c r="J56" s="70" t="s">
        <v>313</v>
      </c>
    </row>
    <row r="57" spans="1:10" ht="93.75" customHeight="1">
      <c r="A57" s="27">
        <v>9</v>
      </c>
      <c r="B57" s="28" t="s">
        <v>127</v>
      </c>
      <c r="C57" s="6" t="s">
        <v>128</v>
      </c>
      <c r="D57" s="7">
        <v>0.07</v>
      </c>
      <c r="E57" s="7">
        <v>0.27</v>
      </c>
      <c r="F57" s="17">
        <v>0.2</v>
      </c>
      <c r="G57" s="5" t="s">
        <v>108</v>
      </c>
      <c r="H57" s="13">
        <v>1000</v>
      </c>
      <c r="I57" s="5" t="s">
        <v>36</v>
      </c>
      <c r="J57" s="70" t="s">
        <v>313</v>
      </c>
    </row>
    <row r="58" spans="1:10" ht="51">
      <c r="A58" s="27">
        <v>10</v>
      </c>
      <c r="B58" s="28" t="s">
        <v>129</v>
      </c>
      <c r="C58" s="27" t="s">
        <v>107</v>
      </c>
      <c r="D58" s="7">
        <v>0</v>
      </c>
      <c r="E58" s="7">
        <v>0.15</v>
      </c>
      <c r="F58" s="17">
        <v>0.15</v>
      </c>
      <c r="G58" s="5" t="s">
        <v>108</v>
      </c>
      <c r="H58" s="13">
        <v>118</v>
      </c>
      <c r="I58" s="5" t="s">
        <v>36</v>
      </c>
      <c r="J58" s="70" t="s">
        <v>313</v>
      </c>
    </row>
    <row r="59" spans="1:10" ht="12.75" customHeight="1">
      <c r="A59" s="77" t="s">
        <v>20</v>
      </c>
      <c r="B59" s="77"/>
      <c r="C59" s="77"/>
      <c r="D59" s="29"/>
      <c r="E59" s="29"/>
      <c r="F59" s="21">
        <f>F49+F50+F51+F52+F53+F54+F55+F56+F57+F58</f>
        <v>4.651000000000001</v>
      </c>
      <c r="G59" s="21"/>
      <c r="H59" s="21">
        <f>H49+H50+H51+H52+H53+H54+H55+H56+H57+H58</f>
        <v>18074</v>
      </c>
      <c r="I59" s="9"/>
      <c r="J59" s="66"/>
    </row>
    <row r="60" spans="1:10" ht="15" customHeight="1">
      <c r="A60" s="80" t="s">
        <v>130</v>
      </c>
      <c r="B60" s="81"/>
      <c r="C60" s="81"/>
      <c r="D60" s="81"/>
      <c r="E60" s="81"/>
      <c r="F60" s="81"/>
      <c r="G60" s="81"/>
      <c r="H60" s="81"/>
      <c r="I60" s="81"/>
      <c r="J60" s="81"/>
    </row>
    <row r="61" spans="1:10" ht="38.25">
      <c r="A61" s="9">
        <v>1</v>
      </c>
      <c r="B61" s="6" t="s">
        <v>131</v>
      </c>
      <c r="C61" s="27" t="s">
        <v>132</v>
      </c>
      <c r="D61" s="7">
        <v>0</v>
      </c>
      <c r="E61" s="7">
        <v>1.9</v>
      </c>
      <c r="F61" s="7">
        <v>1.9</v>
      </c>
      <c r="G61" s="5" t="s">
        <v>133</v>
      </c>
      <c r="H61" s="13">
        <v>1074</v>
      </c>
      <c r="I61" s="5" t="s">
        <v>14</v>
      </c>
      <c r="J61" s="70" t="s">
        <v>313</v>
      </c>
    </row>
    <row r="62" spans="1:10" ht="38.25">
      <c r="A62" s="9">
        <v>2</v>
      </c>
      <c r="B62" s="30" t="s">
        <v>134</v>
      </c>
      <c r="C62" s="27" t="s">
        <v>135</v>
      </c>
      <c r="D62" s="7">
        <v>0</v>
      </c>
      <c r="E62" s="7">
        <v>0.4</v>
      </c>
      <c r="F62" s="7">
        <v>0.4</v>
      </c>
      <c r="G62" s="5" t="s">
        <v>136</v>
      </c>
      <c r="H62" s="13">
        <v>2179.99</v>
      </c>
      <c r="I62" s="5" t="s">
        <v>14</v>
      </c>
      <c r="J62" s="70" t="s">
        <v>313</v>
      </c>
    </row>
    <row r="63" spans="1:10" ht="51">
      <c r="A63" s="9">
        <v>3</v>
      </c>
      <c r="B63" s="30" t="s">
        <v>137</v>
      </c>
      <c r="C63" s="27" t="s">
        <v>135</v>
      </c>
      <c r="D63" s="7" t="s">
        <v>138</v>
      </c>
      <c r="E63" s="7" t="s">
        <v>139</v>
      </c>
      <c r="F63" s="7">
        <v>1.14</v>
      </c>
      <c r="G63" s="5" t="s">
        <v>136</v>
      </c>
      <c r="H63" s="13">
        <v>2280.83</v>
      </c>
      <c r="I63" s="5" t="s">
        <v>14</v>
      </c>
      <c r="J63" s="70" t="s">
        <v>313</v>
      </c>
    </row>
    <row r="64" spans="1:10" ht="38.25">
      <c r="A64" s="9">
        <v>4</v>
      </c>
      <c r="B64" s="6" t="s">
        <v>140</v>
      </c>
      <c r="C64" s="27" t="s">
        <v>141</v>
      </c>
      <c r="D64" s="7" t="s">
        <v>142</v>
      </c>
      <c r="E64" s="7" t="s">
        <v>143</v>
      </c>
      <c r="F64" s="7">
        <v>0.26</v>
      </c>
      <c r="G64" s="5" t="s">
        <v>144</v>
      </c>
      <c r="H64" s="13">
        <v>561.93</v>
      </c>
      <c r="I64" s="5" t="s">
        <v>14</v>
      </c>
      <c r="J64" s="70" t="s">
        <v>313</v>
      </c>
    </row>
    <row r="65" spans="1:10" ht="38.25">
      <c r="A65" s="9">
        <v>5</v>
      </c>
      <c r="B65" s="30" t="s">
        <v>145</v>
      </c>
      <c r="C65" s="27" t="s">
        <v>146</v>
      </c>
      <c r="D65" s="7">
        <v>0</v>
      </c>
      <c r="E65" s="7">
        <v>0.4</v>
      </c>
      <c r="F65" s="7">
        <v>0.4</v>
      </c>
      <c r="G65" s="5" t="s">
        <v>147</v>
      </c>
      <c r="H65" s="13">
        <v>6000</v>
      </c>
      <c r="I65" s="5" t="s">
        <v>14</v>
      </c>
      <c r="J65" s="70" t="s">
        <v>313</v>
      </c>
    </row>
    <row r="66" spans="1:10" ht="51">
      <c r="A66" s="9">
        <v>6</v>
      </c>
      <c r="B66" s="30" t="s">
        <v>148</v>
      </c>
      <c r="C66" s="27" t="s">
        <v>149</v>
      </c>
      <c r="D66" s="7">
        <v>0</v>
      </c>
      <c r="E66" s="7">
        <v>0.7</v>
      </c>
      <c r="F66" s="7">
        <v>0.7</v>
      </c>
      <c r="G66" s="5" t="s">
        <v>150</v>
      </c>
      <c r="H66" s="13">
        <v>1900</v>
      </c>
      <c r="I66" s="5" t="s">
        <v>14</v>
      </c>
      <c r="J66" s="70" t="s">
        <v>313</v>
      </c>
    </row>
    <row r="67" spans="1:10" ht="12.75">
      <c r="A67" s="74" t="s">
        <v>20</v>
      </c>
      <c r="B67" s="74"/>
      <c r="C67" s="74"/>
      <c r="D67" s="27"/>
      <c r="E67" s="27"/>
      <c r="F67" s="21">
        <f>F61+F62+F63+F64+F65+F66</f>
        <v>4.8</v>
      </c>
      <c r="G67" s="21"/>
      <c r="H67" s="21">
        <f>H61+H62+H63+H64+H65+H66</f>
        <v>13996.75</v>
      </c>
      <c r="I67" s="27"/>
      <c r="J67" s="66"/>
    </row>
    <row r="68" spans="1:10" ht="12.75">
      <c r="A68" s="80" t="s">
        <v>151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63.75">
      <c r="A69" s="9">
        <v>1</v>
      </c>
      <c r="B69" s="28" t="s">
        <v>152</v>
      </c>
      <c r="C69" s="27" t="s">
        <v>153</v>
      </c>
      <c r="D69" s="7">
        <v>0.15</v>
      </c>
      <c r="E69" s="7">
        <v>0.25</v>
      </c>
      <c r="F69" s="7">
        <v>0.1</v>
      </c>
      <c r="G69" s="10" t="s">
        <v>154</v>
      </c>
      <c r="H69" s="13">
        <v>1800</v>
      </c>
      <c r="I69" s="5" t="s">
        <v>14</v>
      </c>
      <c r="J69" s="70" t="s">
        <v>313</v>
      </c>
    </row>
    <row r="70" spans="1:10" ht="63.75">
      <c r="A70" s="9">
        <v>2</v>
      </c>
      <c r="B70" s="28" t="s">
        <v>155</v>
      </c>
      <c r="C70" s="27" t="s">
        <v>156</v>
      </c>
      <c r="D70" s="7">
        <v>1.1</v>
      </c>
      <c r="E70" s="7">
        <v>1.75</v>
      </c>
      <c r="F70" s="7">
        <v>0.65</v>
      </c>
      <c r="G70" s="10" t="s">
        <v>154</v>
      </c>
      <c r="H70" s="13">
        <v>4100</v>
      </c>
      <c r="I70" s="5" t="s">
        <v>36</v>
      </c>
      <c r="J70" s="70" t="s">
        <v>313</v>
      </c>
    </row>
    <row r="71" spans="1:10" ht="51">
      <c r="A71" s="9">
        <v>3</v>
      </c>
      <c r="B71" s="28" t="s">
        <v>157</v>
      </c>
      <c r="C71" s="27" t="s">
        <v>158</v>
      </c>
      <c r="D71" s="7">
        <v>0</v>
      </c>
      <c r="E71" s="7">
        <v>0.08</v>
      </c>
      <c r="F71" s="7">
        <v>0.08</v>
      </c>
      <c r="G71" s="10" t="s">
        <v>159</v>
      </c>
      <c r="H71" s="13">
        <v>424</v>
      </c>
      <c r="I71" s="5" t="s">
        <v>14</v>
      </c>
      <c r="J71" s="70" t="s">
        <v>313</v>
      </c>
    </row>
    <row r="72" spans="1:10" ht="51">
      <c r="A72" s="9">
        <v>4</v>
      </c>
      <c r="B72" s="28" t="s">
        <v>160</v>
      </c>
      <c r="C72" s="27" t="s">
        <v>161</v>
      </c>
      <c r="D72" s="7">
        <v>0</v>
      </c>
      <c r="E72" s="7">
        <v>0.04300000000000001</v>
      </c>
      <c r="F72" s="7">
        <v>0.04300000000000001</v>
      </c>
      <c r="G72" s="10" t="s">
        <v>162</v>
      </c>
      <c r="H72" s="13">
        <v>435</v>
      </c>
      <c r="I72" s="5" t="s">
        <v>14</v>
      </c>
      <c r="J72" s="70" t="s">
        <v>313</v>
      </c>
    </row>
    <row r="73" spans="1:10" ht="12.75">
      <c r="A73" s="74" t="s">
        <v>20</v>
      </c>
      <c r="B73" s="74"/>
      <c r="C73" s="74"/>
      <c r="D73" s="27"/>
      <c r="E73" s="27"/>
      <c r="F73" s="21">
        <f>F69+F70+F71+F72</f>
        <v>0.873</v>
      </c>
      <c r="G73" s="21"/>
      <c r="H73" s="21">
        <f>H69+H70+H71+H72</f>
        <v>6759</v>
      </c>
      <c r="I73" s="27"/>
      <c r="J73" s="66"/>
    </row>
    <row r="74" spans="1:10" ht="12.75">
      <c r="A74" s="80" t="s">
        <v>163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51">
      <c r="A75" s="31">
        <v>1</v>
      </c>
      <c r="B75" s="28" t="s">
        <v>164</v>
      </c>
      <c r="C75" s="27" t="s">
        <v>165</v>
      </c>
      <c r="D75" s="7">
        <v>0</v>
      </c>
      <c r="E75" s="7">
        <v>0.2</v>
      </c>
      <c r="F75" s="7">
        <v>0.2</v>
      </c>
      <c r="G75" s="10" t="s">
        <v>166</v>
      </c>
      <c r="H75" s="5">
        <v>806.99</v>
      </c>
      <c r="I75" s="5" t="s">
        <v>14</v>
      </c>
      <c r="J75" s="70" t="s">
        <v>313</v>
      </c>
    </row>
    <row r="76" spans="1:10" ht="63.75">
      <c r="A76" s="31">
        <v>2</v>
      </c>
      <c r="B76" s="28" t="s">
        <v>167</v>
      </c>
      <c r="C76" s="27" t="s">
        <v>168</v>
      </c>
      <c r="D76" s="7">
        <v>0</v>
      </c>
      <c r="E76" s="7">
        <v>0.825</v>
      </c>
      <c r="F76" s="7">
        <v>0.825</v>
      </c>
      <c r="G76" s="10" t="s">
        <v>166</v>
      </c>
      <c r="H76" s="5">
        <v>1816.81</v>
      </c>
      <c r="I76" s="5" t="s">
        <v>14</v>
      </c>
      <c r="J76" s="70" t="s">
        <v>313</v>
      </c>
    </row>
    <row r="77" spans="1:10" ht="51">
      <c r="A77" s="31">
        <v>3</v>
      </c>
      <c r="B77" s="28" t="s">
        <v>169</v>
      </c>
      <c r="C77" s="27" t="s">
        <v>170</v>
      </c>
      <c r="D77" s="7">
        <v>0</v>
      </c>
      <c r="E77" s="7">
        <v>1.15</v>
      </c>
      <c r="F77" s="7">
        <v>1.15</v>
      </c>
      <c r="G77" s="10" t="s">
        <v>166</v>
      </c>
      <c r="H77" s="5">
        <v>3323.73</v>
      </c>
      <c r="I77" s="5" t="s">
        <v>14</v>
      </c>
      <c r="J77" s="70" t="s">
        <v>313</v>
      </c>
    </row>
    <row r="78" spans="1:10" ht="63.75">
      <c r="A78" s="31">
        <v>4</v>
      </c>
      <c r="B78" s="28" t="s">
        <v>171</v>
      </c>
      <c r="C78" s="27" t="s">
        <v>172</v>
      </c>
      <c r="D78" s="7">
        <v>0</v>
      </c>
      <c r="E78" s="7">
        <v>2.75</v>
      </c>
      <c r="F78" s="7">
        <v>2.75</v>
      </c>
      <c r="G78" s="10" t="s">
        <v>166</v>
      </c>
      <c r="H78" s="5">
        <v>1007.83</v>
      </c>
      <c r="I78" s="5" t="s">
        <v>14</v>
      </c>
      <c r="J78" s="70" t="s">
        <v>313</v>
      </c>
    </row>
    <row r="79" spans="1:10" ht="63.75">
      <c r="A79" s="31">
        <v>5</v>
      </c>
      <c r="B79" s="32" t="s">
        <v>173</v>
      </c>
      <c r="C79" s="33" t="s">
        <v>174</v>
      </c>
      <c r="D79" s="7">
        <v>0</v>
      </c>
      <c r="E79" s="7">
        <v>0.216</v>
      </c>
      <c r="F79" s="7">
        <v>0.216</v>
      </c>
      <c r="G79" s="10" t="s">
        <v>166</v>
      </c>
      <c r="H79" s="5">
        <v>346.64</v>
      </c>
      <c r="I79" s="5" t="s">
        <v>14</v>
      </c>
      <c r="J79" s="70" t="s">
        <v>313</v>
      </c>
    </row>
    <row r="80" spans="1:10" ht="12.75">
      <c r="A80" s="74" t="s">
        <v>20</v>
      </c>
      <c r="B80" s="74"/>
      <c r="C80" s="74"/>
      <c r="D80" s="27"/>
      <c r="E80" s="27"/>
      <c r="F80" s="21">
        <f>F75+F76+F77+F78+F79</f>
        <v>5.141</v>
      </c>
      <c r="G80" s="21"/>
      <c r="H80" s="21">
        <f>H75+H76+H77+H78+H79</f>
        <v>7302.000000000001</v>
      </c>
      <c r="I80" s="27"/>
      <c r="J80" s="66"/>
    </row>
    <row r="81" spans="1:10" ht="12.75">
      <c r="A81" s="80" t="s">
        <v>175</v>
      </c>
      <c r="B81" s="81"/>
      <c r="C81" s="81"/>
      <c r="D81" s="81"/>
      <c r="E81" s="81"/>
      <c r="F81" s="81"/>
      <c r="G81" s="81"/>
      <c r="H81" s="81"/>
      <c r="I81" s="81"/>
      <c r="J81" s="81"/>
    </row>
    <row r="82" spans="1:10" ht="38.25">
      <c r="A82" s="31">
        <v>1</v>
      </c>
      <c r="B82" s="28" t="s">
        <v>176</v>
      </c>
      <c r="C82" s="27" t="s">
        <v>177</v>
      </c>
      <c r="D82" s="7">
        <v>0</v>
      </c>
      <c r="E82" s="7">
        <v>0.5</v>
      </c>
      <c r="F82" s="7">
        <v>0.5</v>
      </c>
      <c r="G82" s="5" t="s">
        <v>178</v>
      </c>
      <c r="H82" s="13">
        <v>990</v>
      </c>
      <c r="I82" s="12" t="s">
        <v>179</v>
      </c>
      <c r="J82" s="70" t="s">
        <v>313</v>
      </c>
    </row>
    <row r="83" spans="1:10" ht="38.25">
      <c r="A83" s="31">
        <v>2</v>
      </c>
      <c r="B83" s="28" t="s">
        <v>180</v>
      </c>
      <c r="C83" s="27" t="s">
        <v>177</v>
      </c>
      <c r="D83" s="7">
        <v>0</v>
      </c>
      <c r="E83" s="7">
        <v>0.3</v>
      </c>
      <c r="F83" s="7">
        <v>0.3</v>
      </c>
      <c r="G83" s="23" t="s">
        <v>181</v>
      </c>
      <c r="H83" s="13">
        <v>700</v>
      </c>
      <c r="I83" s="12" t="s">
        <v>179</v>
      </c>
      <c r="J83" s="70" t="s">
        <v>313</v>
      </c>
    </row>
    <row r="84" spans="1:10" ht="38.25">
      <c r="A84" s="31">
        <v>3</v>
      </c>
      <c r="B84" s="28" t="s">
        <v>182</v>
      </c>
      <c r="C84" s="27" t="s">
        <v>177</v>
      </c>
      <c r="D84" s="7">
        <v>0</v>
      </c>
      <c r="E84" s="7">
        <v>0.9</v>
      </c>
      <c r="F84" s="7">
        <v>0.9</v>
      </c>
      <c r="G84" s="23" t="s">
        <v>181</v>
      </c>
      <c r="H84" s="13">
        <v>2750</v>
      </c>
      <c r="I84" s="12" t="s">
        <v>179</v>
      </c>
      <c r="J84" s="70" t="s">
        <v>313</v>
      </c>
    </row>
    <row r="85" spans="1:10" ht="38.25">
      <c r="A85" s="31">
        <v>4</v>
      </c>
      <c r="B85" s="28" t="s">
        <v>183</v>
      </c>
      <c r="C85" s="28" t="s">
        <v>177</v>
      </c>
      <c r="D85" s="7">
        <v>0</v>
      </c>
      <c r="E85" s="7">
        <v>0.45</v>
      </c>
      <c r="F85" s="7">
        <v>0.45</v>
      </c>
      <c r="G85" s="23" t="s">
        <v>184</v>
      </c>
      <c r="H85" s="13">
        <v>3050</v>
      </c>
      <c r="I85" s="12" t="s">
        <v>179</v>
      </c>
      <c r="J85" s="70" t="s">
        <v>313</v>
      </c>
    </row>
    <row r="86" spans="1:10" ht="38.25">
      <c r="A86" s="31">
        <v>5</v>
      </c>
      <c r="B86" s="28" t="s">
        <v>185</v>
      </c>
      <c r="C86" s="28" t="s">
        <v>177</v>
      </c>
      <c r="D86" s="7">
        <v>0</v>
      </c>
      <c r="E86" s="7">
        <v>1.1</v>
      </c>
      <c r="F86" s="7">
        <v>1.1</v>
      </c>
      <c r="G86" s="23" t="s">
        <v>186</v>
      </c>
      <c r="H86" s="13">
        <v>2000</v>
      </c>
      <c r="I86" s="12" t="s">
        <v>179</v>
      </c>
      <c r="J86" s="70" t="s">
        <v>313</v>
      </c>
    </row>
    <row r="87" spans="1:10" ht="38.25">
      <c r="A87" s="31">
        <v>6</v>
      </c>
      <c r="B87" s="28" t="s">
        <v>187</v>
      </c>
      <c r="C87" s="28" t="s">
        <v>177</v>
      </c>
      <c r="D87" s="7">
        <v>0</v>
      </c>
      <c r="E87" s="7">
        <v>0.4</v>
      </c>
      <c r="F87" s="7">
        <v>0.4</v>
      </c>
      <c r="G87" s="23" t="s">
        <v>186</v>
      </c>
      <c r="H87" s="13">
        <v>600</v>
      </c>
      <c r="I87" s="12" t="s">
        <v>179</v>
      </c>
      <c r="J87" s="70" t="s">
        <v>313</v>
      </c>
    </row>
    <row r="88" spans="1:10" ht="38.25">
      <c r="A88" s="31">
        <v>7</v>
      </c>
      <c r="B88" s="28" t="s">
        <v>188</v>
      </c>
      <c r="C88" s="28" t="s">
        <v>177</v>
      </c>
      <c r="D88" s="7">
        <v>0</v>
      </c>
      <c r="E88" s="7">
        <v>0.015</v>
      </c>
      <c r="F88" s="17">
        <v>0.015</v>
      </c>
      <c r="G88" s="23" t="s">
        <v>186</v>
      </c>
      <c r="H88" s="13">
        <v>200</v>
      </c>
      <c r="I88" s="12" t="s">
        <v>179</v>
      </c>
      <c r="J88" s="70" t="s">
        <v>313</v>
      </c>
    </row>
    <row r="89" spans="1:10" ht="12.75">
      <c r="A89" s="74" t="s">
        <v>20</v>
      </c>
      <c r="B89" s="74"/>
      <c r="C89" s="74"/>
      <c r="D89" s="7"/>
      <c r="E89" s="7"/>
      <c r="F89" s="21">
        <f>F82+F83+F84+F85+F86+F87+F88</f>
        <v>3.6650000000000005</v>
      </c>
      <c r="G89" s="21"/>
      <c r="H89" s="21">
        <f>H82+H83+H84+H85+H86+H87+H88</f>
        <v>10290</v>
      </c>
      <c r="I89" s="27"/>
      <c r="J89" s="66"/>
    </row>
    <row r="90" spans="1:10" ht="12.75">
      <c r="A90" s="80" t="s">
        <v>189</v>
      </c>
      <c r="B90" s="81"/>
      <c r="C90" s="81"/>
      <c r="D90" s="81"/>
      <c r="E90" s="81"/>
      <c r="F90" s="81"/>
      <c r="G90" s="81"/>
      <c r="H90" s="81"/>
      <c r="I90" s="81"/>
      <c r="J90" s="81"/>
    </row>
    <row r="91" spans="1:10" ht="38.25">
      <c r="A91" s="34">
        <v>1</v>
      </c>
      <c r="B91" s="5" t="s">
        <v>190</v>
      </c>
      <c r="C91" s="5" t="s">
        <v>191</v>
      </c>
      <c r="D91" s="7">
        <v>0</v>
      </c>
      <c r="E91" s="7">
        <v>0.4</v>
      </c>
      <c r="F91" s="7">
        <v>0.4</v>
      </c>
      <c r="G91" s="5" t="s">
        <v>192</v>
      </c>
      <c r="H91" s="13">
        <v>1676</v>
      </c>
      <c r="I91" s="5" t="s">
        <v>14</v>
      </c>
      <c r="J91" s="70" t="s">
        <v>313</v>
      </c>
    </row>
    <row r="92" spans="1:10" ht="38.25">
      <c r="A92" s="34">
        <v>2</v>
      </c>
      <c r="B92" s="5" t="s">
        <v>193</v>
      </c>
      <c r="C92" s="5" t="s">
        <v>194</v>
      </c>
      <c r="D92" s="7">
        <v>0</v>
      </c>
      <c r="E92" s="7">
        <v>0.8</v>
      </c>
      <c r="F92" s="7">
        <v>0.8</v>
      </c>
      <c r="G92" s="5" t="s">
        <v>192</v>
      </c>
      <c r="H92" s="13">
        <v>5026</v>
      </c>
      <c r="I92" s="5" t="s">
        <v>14</v>
      </c>
      <c r="J92" s="70"/>
    </row>
    <row r="93" spans="1:10" ht="38.25">
      <c r="A93" s="34">
        <v>3</v>
      </c>
      <c r="B93" s="5" t="s">
        <v>195</v>
      </c>
      <c r="C93" s="5" t="s">
        <v>196</v>
      </c>
      <c r="D93" s="7">
        <v>0</v>
      </c>
      <c r="E93" s="7">
        <v>0.5</v>
      </c>
      <c r="F93" s="7">
        <v>0.5</v>
      </c>
      <c r="G93" s="5" t="s">
        <v>192</v>
      </c>
      <c r="H93" s="13">
        <v>2877</v>
      </c>
      <c r="I93" s="5" t="s">
        <v>14</v>
      </c>
      <c r="J93" s="70"/>
    </row>
    <row r="94" spans="1:10" ht="38.25">
      <c r="A94" s="34">
        <v>4</v>
      </c>
      <c r="B94" s="5" t="s">
        <v>197</v>
      </c>
      <c r="C94" s="5" t="s">
        <v>198</v>
      </c>
      <c r="D94" s="7">
        <v>0</v>
      </c>
      <c r="E94" s="7">
        <v>1.5</v>
      </c>
      <c r="F94" s="7">
        <v>1.5</v>
      </c>
      <c r="G94" s="5" t="s">
        <v>192</v>
      </c>
      <c r="H94" s="13">
        <v>7237</v>
      </c>
      <c r="I94" s="5" t="s">
        <v>14</v>
      </c>
      <c r="J94" s="70" t="s">
        <v>313</v>
      </c>
    </row>
    <row r="95" spans="1:10" ht="38.25">
      <c r="A95" s="34">
        <v>5</v>
      </c>
      <c r="B95" s="5" t="s">
        <v>199</v>
      </c>
      <c r="C95" s="5" t="s">
        <v>200</v>
      </c>
      <c r="D95" s="7">
        <v>0</v>
      </c>
      <c r="E95" s="7">
        <v>1.1</v>
      </c>
      <c r="F95" s="7">
        <v>1.1</v>
      </c>
      <c r="G95" s="5" t="s">
        <v>192</v>
      </c>
      <c r="H95" s="13">
        <v>5377</v>
      </c>
      <c r="I95" s="5" t="s">
        <v>14</v>
      </c>
      <c r="J95" s="70"/>
    </row>
    <row r="96" spans="1:10" ht="12.75">
      <c r="A96" s="75" t="s">
        <v>20</v>
      </c>
      <c r="B96" s="75"/>
      <c r="C96" s="75"/>
      <c r="D96" s="7"/>
      <c r="E96" s="7"/>
      <c r="F96" s="21">
        <f>F91+F92+F93+F94+F95</f>
        <v>4.300000000000001</v>
      </c>
      <c r="G96" s="21"/>
      <c r="H96" s="21">
        <f>H91+H92+H93+H94+H95</f>
        <v>22193</v>
      </c>
      <c r="I96" s="27"/>
      <c r="J96" s="66"/>
    </row>
    <row r="97" spans="1:10" ht="12.75">
      <c r="A97" s="80" t="s">
        <v>201</v>
      </c>
      <c r="B97" s="81"/>
      <c r="C97" s="81"/>
      <c r="D97" s="81"/>
      <c r="E97" s="81"/>
      <c r="F97" s="81"/>
      <c r="G97" s="81"/>
      <c r="H97" s="81"/>
      <c r="I97" s="81"/>
      <c r="J97" s="81"/>
    </row>
    <row r="98" spans="1:10" ht="38.25">
      <c r="A98" s="34">
        <v>1</v>
      </c>
      <c r="B98" s="5" t="s">
        <v>202</v>
      </c>
      <c r="C98" s="5" t="s">
        <v>203</v>
      </c>
      <c r="D98" s="7">
        <v>0</v>
      </c>
      <c r="E98" s="7">
        <v>1.1</v>
      </c>
      <c r="F98" s="7">
        <v>1.1</v>
      </c>
      <c r="G98" s="5" t="s">
        <v>204</v>
      </c>
      <c r="H98" s="13">
        <v>5200</v>
      </c>
      <c r="I98" s="5" t="s">
        <v>14</v>
      </c>
      <c r="J98" s="70" t="s">
        <v>313</v>
      </c>
    </row>
    <row r="99" spans="1:10" ht="25.5">
      <c r="A99" s="34">
        <v>2</v>
      </c>
      <c r="B99" s="5" t="s">
        <v>205</v>
      </c>
      <c r="C99" s="5" t="s">
        <v>203</v>
      </c>
      <c r="D99" s="7">
        <v>0</v>
      </c>
      <c r="E99" s="7">
        <v>0.6</v>
      </c>
      <c r="F99" s="7">
        <v>0.6</v>
      </c>
      <c r="G99" s="5" t="s">
        <v>206</v>
      </c>
      <c r="H99" s="13">
        <v>2800</v>
      </c>
      <c r="I99" s="5" t="s">
        <v>14</v>
      </c>
      <c r="J99" s="70" t="s">
        <v>313</v>
      </c>
    </row>
    <row r="100" spans="1:10" ht="25.5">
      <c r="A100" s="34">
        <v>3</v>
      </c>
      <c r="B100" s="5" t="s">
        <v>207</v>
      </c>
      <c r="C100" s="5" t="s">
        <v>203</v>
      </c>
      <c r="D100" s="7">
        <v>0</v>
      </c>
      <c r="E100" s="7">
        <v>0.2</v>
      </c>
      <c r="F100" s="7">
        <v>0.2</v>
      </c>
      <c r="G100" s="5" t="s">
        <v>208</v>
      </c>
      <c r="H100" s="13">
        <v>500</v>
      </c>
      <c r="I100" s="5" t="s">
        <v>14</v>
      </c>
      <c r="J100" s="70" t="s">
        <v>313</v>
      </c>
    </row>
    <row r="101" spans="1:10" ht="38.25">
      <c r="A101" s="34">
        <v>4</v>
      </c>
      <c r="B101" s="5" t="s">
        <v>209</v>
      </c>
      <c r="C101" s="5" t="s">
        <v>203</v>
      </c>
      <c r="D101" s="7">
        <v>0</v>
      </c>
      <c r="E101" s="7">
        <v>0.5</v>
      </c>
      <c r="F101" s="7">
        <v>0.5</v>
      </c>
      <c r="G101" s="5" t="s">
        <v>208</v>
      </c>
      <c r="H101" s="13">
        <v>735</v>
      </c>
      <c r="I101" s="5" t="s">
        <v>14</v>
      </c>
      <c r="J101" s="70"/>
    </row>
    <row r="102" spans="1:10" ht="25.5">
      <c r="A102" s="34">
        <v>5</v>
      </c>
      <c r="B102" s="5" t="s">
        <v>210</v>
      </c>
      <c r="C102" s="5" t="s">
        <v>203</v>
      </c>
      <c r="D102" s="7">
        <v>0</v>
      </c>
      <c r="E102" s="7">
        <v>0.06</v>
      </c>
      <c r="F102" s="7">
        <v>0.06</v>
      </c>
      <c r="G102" s="5" t="s">
        <v>208</v>
      </c>
      <c r="H102" s="13">
        <v>89</v>
      </c>
      <c r="I102" s="5" t="s">
        <v>14</v>
      </c>
      <c r="J102" s="70"/>
    </row>
    <row r="103" spans="1:10" ht="25.5">
      <c r="A103" s="34">
        <v>6</v>
      </c>
      <c r="B103" s="5" t="s">
        <v>211</v>
      </c>
      <c r="C103" s="5" t="s">
        <v>203</v>
      </c>
      <c r="D103" s="7">
        <v>0</v>
      </c>
      <c r="E103" s="7">
        <v>0.06</v>
      </c>
      <c r="F103" s="7">
        <v>0.06</v>
      </c>
      <c r="G103" s="5" t="s">
        <v>208</v>
      </c>
      <c r="H103" s="13">
        <v>88</v>
      </c>
      <c r="I103" s="5" t="s">
        <v>14</v>
      </c>
      <c r="J103" s="70"/>
    </row>
    <row r="104" spans="1:10" ht="25.5">
      <c r="A104" s="34">
        <v>7</v>
      </c>
      <c r="B104" s="5" t="s">
        <v>212</v>
      </c>
      <c r="C104" s="5" t="s">
        <v>203</v>
      </c>
      <c r="D104" s="7">
        <v>0</v>
      </c>
      <c r="E104" s="5">
        <v>0.06</v>
      </c>
      <c r="F104" s="5">
        <v>0.06</v>
      </c>
      <c r="G104" s="5" t="s">
        <v>208</v>
      </c>
      <c r="H104" s="13">
        <v>88</v>
      </c>
      <c r="I104" s="5" t="s">
        <v>14</v>
      </c>
      <c r="J104" s="70"/>
    </row>
    <row r="105" spans="1:10" ht="25.5">
      <c r="A105" s="34">
        <v>8</v>
      </c>
      <c r="B105" s="5" t="s">
        <v>213</v>
      </c>
      <c r="C105" s="5" t="s">
        <v>203</v>
      </c>
      <c r="D105" s="7">
        <v>0</v>
      </c>
      <c r="E105" s="5">
        <v>1.4</v>
      </c>
      <c r="F105" s="5">
        <v>1.4</v>
      </c>
      <c r="G105" s="5" t="s">
        <v>214</v>
      </c>
      <c r="H105" s="13">
        <v>800</v>
      </c>
      <c r="I105" s="5" t="s">
        <v>14</v>
      </c>
      <c r="J105" s="70"/>
    </row>
    <row r="106" spans="1:10" ht="12.75">
      <c r="A106" s="74" t="s">
        <v>20</v>
      </c>
      <c r="B106" s="74"/>
      <c r="C106" s="74"/>
      <c r="D106" s="27"/>
      <c r="E106" s="27"/>
      <c r="F106" s="21">
        <f>F98+F99+F100+F101+F102+F103+F104+F105</f>
        <v>3.9800000000000004</v>
      </c>
      <c r="G106" s="21"/>
      <c r="H106" s="21">
        <f>H98+H99+H100+H101+H102+H103+H104+H105</f>
        <v>10300</v>
      </c>
      <c r="I106" s="27"/>
      <c r="J106" s="66"/>
    </row>
    <row r="107" spans="1:10" ht="12.75">
      <c r="A107" s="80" t="s">
        <v>215</v>
      </c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1:10" ht="45">
      <c r="A108" s="31">
        <v>1</v>
      </c>
      <c r="B108" s="35" t="s">
        <v>216</v>
      </c>
      <c r="C108" s="36" t="s">
        <v>217</v>
      </c>
      <c r="D108" s="37">
        <v>0</v>
      </c>
      <c r="E108" s="37">
        <v>0.855</v>
      </c>
      <c r="F108" s="37">
        <v>0.855</v>
      </c>
      <c r="G108" s="38" t="s">
        <v>218</v>
      </c>
      <c r="H108" s="39">
        <v>2890.7</v>
      </c>
      <c r="I108" s="5" t="s">
        <v>14</v>
      </c>
      <c r="J108" s="70" t="s">
        <v>313</v>
      </c>
    </row>
    <row r="109" spans="1:10" ht="45">
      <c r="A109" s="31">
        <v>2</v>
      </c>
      <c r="B109" s="35" t="s">
        <v>219</v>
      </c>
      <c r="C109" s="36" t="s">
        <v>220</v>
      </c>
      <c r="D109" s="37">
        <v>0</v>
      </c>
      <c r="E109" s="37">
        <v>1.175</v>
      </c>
      <c r="F109" s="37">
        <v>1.175</v>
      </c>
      <c r="G109" s="38" t="s">
        <v>218</v>
      </c>
      <c r="H109" s="39">
        <v>4699.5</v>
      </c>
      <c r="I109" s="5" t="s">
        <v>14</v>
      </c>
      <c r="J109" s="70" t="s">
        <v>313</v>
      </c>
    </row>
    <row r="110" spans="1:10" ht="45">
      <c r="A110" s="31">
        <v>3</v>
      </c>
      <c r="B110" s="35" t="s">
        <v>221</v>
      </c>
      <c r="C110" s="36" t="s">
        <v>222</v>
      </c>
      <c r="D110" s="37">
        <v>0</v>
      </c>
      <c r="E110" s="37">
        <v>1.34</v>
      </c>
      <c r="F110" s="37">
        <v>1.34</v>
      </c>
      <c r="G110" s="38" t="s">
        <v>218</v>
      </c>
      <c r="H110" s="39">
        <v>7325.1</v>
      </c>
      <c r="I110" s="5" t="s">
        <v>14</v>
      </c>
      <c r="J110" s="70" t="s">
        <v>313</v>
      </c>
    </row>
    <row r="111" spans="1:10" ht="45">
      <c r="A111" s="31">
        <v>4</v>
      </c>
      <c r="B111" s="35" t="s">
        <v>223</v>
      </c>
      <c r="C111" s="36" t="s">
        <v>224</v>
      </c>
      <c r="D111" s="37">
        <v>0</v>
      </c>
      <c r="E111" s="37">
        <v>0.043</v>
      </c>
      <c r="F111" s="37">
        <v>0.043</v>
      </c>
      <c r="G111" s="38" t="s">
        <v>218</v>
      </c>
      <c r="H111" s="39">
        <v>500</v>
      </c>
      <c r="I111" s="5" t="s">
        <v>14</v>
      </c>
      <c r="J111" s="70" t="s">
        <v>313</v>
      </c>
    </row>
    <row r="112" spans="1:10" ht="12.75">
      <c r="A112" s="74" t="s">
        <v>20</v>
      </c>
      <c r="B112" s="74"/>
      <c r="C112" s="74"/>
      <c r="D112" s="27"/>
      <c r="E112" s="27"/>
      <c r="F112" s="40">
        <f>F108+F109+F110+F111</f>
        <v>3.4130000000000003</v>
      </c>
      <c r="G112" s="40"/>
      <c r="H112" s="40">
        <f>H108+H109+H110+H111</f>
        <v>15415.3</v>
      </c>
      <c r="I112" s="27"/>
      <c r="J112" s="68"/>
    </row>
    <row r="113" spans="1:10" ht="12.75">
      <c r="A113" s="80" t="s">
        <v>225</v>
      </c>
      <c r="B113" s="81"/>
      <c r="C113" s="81"/>
      <c r="D113" s="81"/>
      <c r="E113" s="81"/>
      <c r="F113" s="81"/>
      <c r="G113" s="81"/>
      <c r="H113" s="81"/>
      <c r="I113" s="81"/>
      <c r="J113" s="81"/>
    </row>
    <row r="114" spans="1:10" ht="38.25">
      <c r="A114" s="31">
        <v>1</v>
      </c>
      <c r="B114" s="41" t="s">
        <v>226</v>
      </c>
      <c r="C114" s="28" t="s">
        <v>227</v>
      </c>
      <c r="D114" s="7">
        <v>0</v>
      </c>
      <c r="E114" s="5">
        <v>0.468</v>
      </c>
      <c r="F114" s="5">
        <v>0.468</v>
      </c>
      <c r="G114" s="10" t="s">
        <v>228</v>
      </c>
      <c r="H114" s="13">
        <v>2186</v>
      </c>
      <c r="I114" s="5" t="s">
        <v>229</v>
      </c>
      <c r="J114" s="70" t="s">
        <v>313</v>
      </c>
    </row>
    <row r="115" spans="1:10" ht="51">
      <c r="A115" s="31">
        <v>2</v>
      </c>
      <c r="B115" s="28" t="s">
        <v>298</v>
      </c>
      <c r="C115" s="28" t="s">
        <v>230</v>
      </c>
      <c r="D115" s="7">
        <v>0</v>
      </c>
      <c r="E115" s="5">
        <v>0.165</v>
      </c>
      <c r="F115" s="5">
        <v>0.165</v>
      </c>
      <c r="G115" s="10" t="s">
        <v>231</v>
      </c>
      <c r="H115" s="13">
        <v>1055</v>
      </c>
      <c r="I115" s="5" t="s">
        <v>229</v>
      </c>
      <c r="J115" s="70" t="s">
        <v>313</v>
      </c>
    </row>
    <row r="116" spans="1:10" ht="51">
      <c r="A116" s="31">
        <v>3</v>
      </c>
      <c r="B116" s="28" t="s">
        <v>297</v>
      </c>
      <c r="C116" s="28" t="s">
        <v>232</v>
      </c>
      <c r="D116" s="7">
        <v>0</v>
      </c>
      <c r="E116" s="5">
        <v>0.116</v>
      </c>
      <c r="F116" s="5">
        <v>0.116</v>
      </c>
      <c r="G116" s="10" t="s">
        <v>231</v>
      </c>
      <c r="H116" s="13">
        <v>466</v>
      </c>
      <c r="I116" s="5" t="s">
        <v>229</v>
      </c>
      <c r="J116" s="70" t="s">
        <v>313</v>
      </c>
    </row>
    <row r="117" spans="1:10" ht="38.25">
      <c r="A117" s="31">
        <v>4</v>
      </c>
      <c r="B117" s="28" t="s">
        <v>233</v>
      </c>
      <c r="C117" s="28" t="s">
        <v>234</v>
      </c>
      <c r="D117" s="7">
        <v>0</v>
      </c>
      <c r="E117" s="5">
        <v>1.74</v>
      </c>
      <c r="F117" s="5">
        <v>1.74</v>
      </c>
      <c r="G117" s="10" t="s">
        <v>235</v>
      </c>
      <c r="H117" s="13">
        <v>4499.31</v>
      </c>
      <c r="I117" s="5" t="s">
        <v>229</v>
      </c>
      <c r="J117" s="70" t="s">
        <v>313</v>
      </c>
    </row>
    <row r="118" spans="1:10" ht="12.75">
      <c r="A118" s="74" t="s">
        <v>20</v>
      </c>
      <c r="B118" s="74"/>
      <c r="C118" s="74"/>
      <c r="D118" s="5"/>
      <c r="E118" s="5"/>
      <c r="F118" s="21">
        <f>F114+F115+F116+F117</f>
        <v>2.489</v>
      </c>
      <c r="G118" s="21"/>
      <c r="H118" s="21">
        <f>H114+H115+H116+H117</f>
        <v>8206.310000000001</v>
      </c>
      <c r="I118" s="27"/>
      <c r="J118" s="66"/>
    </row>
    <row r="119" spans="1:10" ht="12.75">
      <c r="A119" s="80" t="s">
        <v>236</v>
      </c>
      <c r="B119" s="81"/>
      <c r="C119" s="81"/>
      <c r="D119" s="81"/>
      <c r="E119" s="81"/>
      <c r="F119" s="81"/>
      <c r="G119" s="81"/>
      <c r="H119" s="81"/>
      <c r="I119" s="81"/>
      <c r="J119" s="81"/>
    </row>
    <row r="120" spans="1:10" ht="51">
      <c r="A120" s="34">
        <v>1</v>
      </c>
      <c r="B120" s="6" t="s">
        <v>237</v>
      </c>
      <c r="C120" s="6" t="s">
        <v>308</v>
      </c>
      <c r="D120" s="7">
        <v>0</v>
      </c>
      <c r="E120" s="7">
        <v>0.255</v>
      </c>
      <c r="F120" s="7">
        <v>0.255</v>
      </c>
      <c r="G120" s="5" t="s">
        <v>309</v>
      </c>
      <c r="H120" s="13">
        <v>1419.31</v>
      </c>
      <c r="I120" s="5" t="s">
        <v>229</v>
      </c>
      <c r="J120" s="70" t="s">
        <v>313</v>
      </c>
    </row>
    <row r="121" spans="1:10" ht="38.25">
      <c r="A121" s="34">
        <v>2</v>
      </c>
      <c r="B121" s="6" t="s">
        <v>237</v>
      </c>
      <c r="C121" s="6" t="s">
        <v>310</v>
      </c>
      <c r="D121" s="7">
        <v>0</v>
      </c>
      <c r="E121" s="7">
        <v>0.217</v>
      </c>
      <c r="F121" s="7">
        <v>0.217</v>
      </c>
      <c r="G121" s="5" t="s">
        <v>309</v>
      </c>
      <c r="H121" s="13">
        <v>673.72</v>
      </c>
      <c r="I121" s="5" t="s">
        <v>229</v>
      </c>
      <c r="J121" s="70"/>
    </row>
    <row r="122" spans="1:10" ht="38.25">
      <c r="A122" s="34">
        <v>3</v>
      </c>
      <c r="B122" s="6" t="s">
        <v>237</v>
      </c>
      <c r="C122" s="6" t="s">
        <v>311</v>
      </c>
      <c r="D122" s="7">
        <v>0</v>
      </c>
      <c r="E122" s="7">
        <v>0.226</v>
      </c>
      <c r="F122" s="7">
        <v>0.226</v>
      </c>
      <c r="G122" s="5" t="s">
        <v>309</v>
      </c>
      <c r="H122" s="13">
        <v>1494.41</v>
      </c>
      <c r="I122" s="5" t="s">
        <v>229</v>
      </c>
      <c r="J122" s="70" t="s">
        <v>313</v>
      </c>
    </row>
    <row r="123" spans="1:10" ht="38.25">
      <c r="A123" s="34">
        <v>4</v>
      </c>
      <c r="B123" s="6" t="s">
        <v>237</v>
      </c>
      <c r="C123" s="16" t="s">
        <v>240</v>
      </c>
      <c r="D123" s="17">
        <v>0</v>
      </c>
      <c r="E123" s="17">
        <v>0.407</v>
      </c>
      <c r="F123" s="17">
        <v>0.407</v>
      </c>
      <c r="G123" s="5" t="s">
        <v>309</v>
      </c>
      <c r="H123" s="19">
        <v>270.87</v>
      </c>
      <c r="I123" s="5" t="s">
        <v>229</v>
      </c>
      <c r="J123" s="70"/>
    </row>
    <row r="124" spans="1:10" ht="38.25">
      <c r="A124" s="34">
        <v>5</v>
      </c>
      <c r="B124" s="6" t="s">
        <v>237</v>
      </c>
      <c r="C124" s="6" t="s">
        <v>241</v>
      </c>
      <c r="D124" s="7">
        <v>0</v>
      </c>
      <c r="E124" s="7">
        <v>0.418</v>
      </c>
      <c r="F124" s="7">
        <v>0.418</v>
      </c>
      <c r="G124" s="5" t="s">
        <v>309</v>
      </c>
      <c r="H124" s="13">
        <v>357.86</v>
      </c>
      <c r="I124" s="5" t="s">
        <v>229</v>
      </c>
      <c r="J124" s="70"/>
    </row>
    <row r="125" spans="1:10" ht="38.25">
      <c r="A125" s="34">
        <v>6</v>
      </c>
      <c r="B125" s="6" t="s">
        <v>237</v>
      </c>
      <c r="C125" s="6" t="s">
        <v>239</v>
      </c>
      <c r="D125" s="7">
        <v>0</v>
      </c>
      <c r="E125" s="7">
        <v>0.37</v>
      </c>
      <c r="F125" s="7">
        <v>0.37</v>
      </c>
      <c r="G125" s="5" t="s">
        <v>309</v>
      </c>
      <c r="H125" s="13">
        <v>281.33</v>
      </c>
      <c r="I125" s="5" t="s">
        <v>229</v>
      </c>
      <c r="J125" s="70"/>
    </row>
    <row r="126" spans="1:10" ht="38.25">
      <c r="A126" s="34">
        <v>8</v>
      </c>
      <c r="B126" s="6" t="s">
        <v>237</v>
      </c>
      <c r="C126" s="6" t="s">
        <v>241</v>
      </c>
      <c r="D126" s="7">
        <v>0</v>
      </c>
      <c r="E126" s="7">
        <v>0.921</v>
      </c>
      <c r="F126" s="7">
        <v>0.921</v>
      </c>
      <c r="G126" s="5" t="s">
        <v>238</v>
      </c>
      <c r="H126" s="13">
        <v>3684</v>
      </c>
      <c r="I126" s="5" t="s">
        <v>229</v>
      </c>
      <c r="J126" s="70"/>
    </row>
    <row r="127" spans="1:10" ht="51">
      <c r="A127" s="34">
        <v>9</v>
      </c>
      <c r="B127" s="6" t="s">
        <v>242</v>
      </c>
      <c r="C127" s="6" t="s">
        <v>243</v>
      </c>
      <c r="D127" s="7">
        <v>0</v>
      </c>
      <c r="E127" s="7">
        <v>0.72</v>
      </c>
      <c r="F127" s="7">
        <v>0.72</v>
      </c>
      <c r="G127" s="5" t="s">
        <v>238</v>
      </c>
      <c r="H127" s="13">
        <v>3600</v>
      </c>
      <c r="I127" s="5" t="s">
        <v>229</v>
      </c>
      <c r="J127" s="70" t="s">
        <v>313</v>
      </c>
    </row>
    <row r="128" spans="1:10" ht="51">
      <c r="A128" s="34">
        <v>10</v>
      </c>
      <c r="B128" s="28" t="s">
        <v>242</v>
      </c>
      <c r="C128" s="28" t="s">
        <v>244</v>
      </c>
      <c r="D128" s="7">
        <v>0</v>
      </c>
      <c r="E128" s="7">
        <v>0.32</v>
      </c>
      <c r="F128" s="7">
        <v>0.32</v>
      </c>
      <c r="G128" s="5" t="s">
        <v>238</v>
      </c>
      <c r="H128" s="13">
        <v>1600</v>
      </c>
      <c r="I128" s="5" t="s">
        <v>229</v>
      </c>
      <c r="J128" s="70" t="s">
        <v>313</v>
      </c>
    </row>
    <row r="129" spans="1:10" ht="12.75">
      <c r="A129" s="75" t="s">
        <v>20</v>
      </c>
      <c r="B129" s="75"/>
      <c r="C129" s="75"/>
      <c r="D129" s="7"/>
      <c r="E129" s="7"/>
      <c r="F129" s="42">
        <f>SUM(F120:F128)</f>
        <v>3.8539999999999996</v>
      </c>
      <c r="G129" s="42"/>
      <c r="H129" s="42">
        <f>SUM(H120:H128)</f>
        <v>13381.5</v>
      </c>
      <c r="I129" s="28"/>
      <c r="J129" s="66">
        <f>SUM(J120:J128)</f>
        <v>0</v>
      </c>
    </row>
    <row r="130" spans="1:10" ht="12.75">
      <c r="A130" s="78" t="s">
        <v>245</v>
      </c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38.25">
      <c r="A131" s="31">
        <v>1</v>
      </c>
      <c r="B131" s="6" t="s">
        <v>246</v>
      </c>
      <c r="C131" s="6" t="s">
        <v>247</v>
      </c>
      <c r="D131" s="7">
        <v>0</v>
      </c>
      <c r="E131" s="7">
        <v>0.4</v>
      </c>
      <c r="F131" s="7">
        <v>0.4</v>
      </c>
      <c r="G131" s="5" t="s">
        <v>248</v>
      </c>
      <c r="H131" s="13">
        <v>990</v>
      </c>
      <c r="I131" s="5" t="s">
        <v>229</v>
      </c>
      <c r="J131" s="70"/>
    </row>
    <row r="132" spans="1:10" ht="38.25">
      <c r="A132" s="31">
        <v>2</v>
      </c>
      <c r="B132" s="6" t="s">
        <v>249</v>
      </c>
      <c r="C132" s="6" t="s">
        <v>250</v>
      </c>
      <c r="D132" s="7">
        <v>0</v>
      </c>
      <c r="E132" s="7">
        <v>0.98</v>
      </c>
      <c r="F132" s="7">
        <v>0.98</v>
      </c>
      <c r="G132" s="5" t="s">
        <v>248</v>
      </c>
      <c r="H132" s="13">
        <v>800</v>
      </c>
      <c r="I132" s="5" t="s">
        <v>229</v>
      </c>
      <c r="J132" s="70" t="s">
        <v>313</v>
      </c>
    </row>
    <row r="133" spans="1:10" ht="38.25">
      <c r="A133" s="31">
        <v>3</v>
      </c>
      <c r="B133" s="6" t="s">
        <v>251</v>
      </c>
      <c r="C133" s="6" t="s">
        <v>252</v>
      </c>
      <c r="D133" s="7">
        <v>0</v>
      </c>
      <c r="E133" s="7">
        <v>2.17</v>
      </c>
      <c r="F133" s="7">
        <v>2.17</v>
      </c>
      <c r="G133" s="5" t="s">
        <v>248</v>
      </c>
      <c r="H133" s="13">
        <v>1000</v>
      </c>
      <c r="I133" s="5" t="s">
        <v>229</v>
      </c>
      <c r="J133" s="70" t="s">
        <v>313</v>
      </c>
    </row>
    <row r="134" spans="1:10" ht="12.75">
      <c r="A134" s="74" t="s">
        <v>20</v>
      </c>
      <c r="B134" s="74"/>
      <c r="C134" s="74"/>
      <c r="D134" s="7"/>
      <c r="E134" s="7"/>
      <c r="F134" s="21">
        <f>F131+F132+F133</f>
        <v>3.55</v>
      </c>
      <c r="G134" s="21"/>
      <c r="H134" s="21">
        <f>H131+H132+H133</f>
        <v>2790</v>
      </c>
      <c r="I134" s="27"/>
      <c r="J134" s="66"/>
    </row>
    <row r="135" spans="1:10" ht="12.75">
      <c r="A135" s="80" t="s">
        <v>253</v>
      </c>
      <c r="B135" s="81"/>
      <c r="C135" s="81"/>
      <c r="D135" s="81"/>
      <c r="E135" s="81"/>
      <c r="F135" s="81"/>
      <c r="G135" s="81"/>
      <c r="H135" s="81"/>
      <c r="I135" s="81"/>
      <c r="J135" s="81"/>
    </row>
    <row r="136" spans="1:10" s="3" customFormat="1" ht="25.5">
      <c r="A136" s="43"/>
      <c r="B136" s="44" t="s">
        <v>254</v>
      </c>
      <c r="C136" s="45" t="s">
        <v>255</v>
      </c>
      <c r="D136" s="46">
        <v>0</v>
      </c>
      <c r="E136" s="46">
        <v>0.171</v>
      </c>
      <c r="F136" s="46">
        <v>0.171</v>
      </c>
      <c r="G136" s="45" t="s">
        <v>256</v>
      </c>
      <c r="H136" s="47">
        <v>431.2</v>
      </c>
      <c r="I136" s="15" t="s">
        <v>15</v>
      </c>
      <c r="J136" s="70" t="s">
        <v>313</v>
      </c>
    </row>
    <row r="137" spans="1:10" ht="63.75">
      <c r="A137" s="31"/>
      <c r="B137" s="48" t="s">
        <v>257</v>
      </c>
      <c r="C137" s="49" t="s">
        <v>258</v>
      </c>
      <c r="D137" s="46" t="s">
        <v>259</v>
      </c>
      <c r="E137" s="46" t="s">
        <v>260</v>
      </c>
      <c r="F137" s="46">
        <v>0.75</v>
      </c>
      <c r="G137" s="45" t="s">
        <v>261</v>
      </c>
      <c r="H137" s="50">
        <v>8337.5</v>
      </c>
      <c r="I137" s="5" t="s">
        <v>262</v>
      </c>
      <c r="J137" s="70" t="s">
        <v>313</v>
      </c>
    </row>
    <row r="138" spans="1:10" s="3" customFormat="1" ht="25.5">
      <c r="A138" s="43"/>
      <c r="B138" s="44" t="s">
        <v>263</v>
      </c>
      <c r="C138" s="45" t="s">
        <v>264</v>
      </c>
      <c r="D138" s="46">
        <v>0.15</v>
      </c>
      <c r="E138" s="46">
        <v>0.5730000000000001</v>
      </c>
      <c r="F138" s="46">
        <v>0.42300000000000004</v>
      </c>
      <c r="G138" s="45" t="s">
        <v>265</v>
      </c>
      <c r="H138" s="47">
        <v>924.8</v>
      </c>
      <c r="I138" s="15" t="s">
        <v>15</v>
      </c>
      <c r="J138" s="70" t="s">
        <v>313</v>
      </c>
    </row>
    <row r="139" spans="1:10" s="3" customFormat="1" ht="38.25">
      <c r="A139" s="43"/>
      <c r="B139" s="44" t="s">
        <v>266</v>
      </c>
      <c r="C139" s="45" t="s">
        <v>267</v>
      </c>
      <c r="D139" s="46">
        <v>0</v>
      </c>
      <c r="E139" s="46">
        <v>0.42800000000000005</v>
      </c>
      <c r="F139" s="46">
        <v>0.42800000000000005</v>
      </c>
      <c r="G139" s="45" t="s">
        <v>256</v>
      </c>
      <c r="H139" s="47">
        <v>1439.5</v>
      </c>
      <c r="I139" s="15" t="s">
        <v>15</v>
      </c>
      <c r="J139" s="70" t="s">
        <v>313</v>
      </c>
    </row>
    <row r="140" spans="1:10" ht="25.5">
      <c r="A140" s="31"/>
      <c r="B140" s="48" t="s">
        <v>268</v>
      </c>
      <c r="C140" s="49" t="s">
        <v>269</v>
      </c>
      <c r="D140" s="46">
        <v>0.35</v>
      </c>
      <c r="E140" s="46">
        <v>0.607</v>
      </c>
      <c r="F140" s="46">
        <v>0.257</v>
      </c>
      <c r="G140" s="45" t="s">
        <v>256</v>
      </c>
      <c r="H140" s="50">
        <v>1016.25</v>
      </c>
      <c r="I140" s="5" t="s">
        <v>15</v>
      </c>
      <c r="J140" s="70" t="s">
        <v>313</v>
      </c>
    </row>
    <row r="141" spans="1:10" s="3" customFormat="1" ht="25.5">
      <c r="A141" s="43"/>
      <c r="B141" s="44" t="s">
        <v>270</v>
      </c>
      <c r="C141" s="45" t="s">
        <v>271</v>
      </c>
      <c r="D141" s="46">
        <v>0.63</v>
      </c>
      <c r="E141" s="46">
        <v>0.7430000000000001</v>
      </c>
      <c r="F141" s="46">
        <v>0.113</v>
      </c>
      <c r="G141" s="45" t="s">
        <v>256</v>
      </c>
      <c r="H141" s="47">
        <v>334.8</v>
      </c>
      <c r="I141" s="15" t="s">
        <v>15</v>
      </c>
      <c r="J141" s="70" t="s">
        <v>313</v>
      </c>
    </row>
    <row r="142" spans="1:10" ht="38.25">
      <c r="A142" s="31"/>
      <c r="B142" s="48" t="s">
        <v>272</v>
      </c>
      <c r="C142" s="49" t="s">
        <v>273</v>
      </c>
      <c r="D142" s="46">
        <v>0</v>
      </c>
      <c r="E142" s="46">
        <v>0.496</v>
      </c>
      <c r="F142" s="46">
        <v>0.496</v>
      </c>
      <c r="G142" s="45" t="s">
        <v>256</v>
      </c>
      <c r="H142" s="50">
        <v>1468.28</v>
      </c>
      <c r="I142" s="5" t="s">
        <v>15</v>
      </c>
      <c r="J142" s="70" t="s">
        <v>313</v>
      </c>
    </row>
    <row r="143" spans="1:10" s="3" customFormat="1" ht="25.5">
      <c r="A143" s="43"/>
      <c r="B143" s="44" t="s">
        <v>274</v>
      </c>
      <c r="C143" s="45" t="s">
        <v>275</v>
      </c>
      <c r="D143" s="46">
        <v>2.066</v>
      </c>
      <c r="E143" s="46">
        <v>2.547</v>
      </c>
      <c r="F143" s="46">
        <v>0.48100000000000004</v>
      </c>
      <c r="G143" s="45" t="s">
        <v>256</v>
      </c>
      <c r="H143" s="47">
        <v>2108.7</v>
      </c>
      <c r="I143" s="15" t="s">
        <v>15</v>
      </c>
      <c r="J143" s="70" t="s">
        <v>313</v>
      </c>
    </row>
    <row r="144" spans="1:10" ht="25.5">
      <c r="A144" s="31">
        <v>14</v>
      </c>
      <c r="B144" s="48" t="s">
        <v>276</v>
      </c>
      <c r="C144" s="49" t="s">
        <v>277</v>
      </c>
      <c r="D144" s="46">
        <v>0</v>
      </c>
      <c r="E144" s="46">
        <v>0.216</v>
      </c>
      <c r="F144" s="46">
        <v>0.215</v>
      </c>
      <c r="G144" s="45" t="s">
        <v>256</v>
      </c>
      <c r="H144" s="50">
        <v>346</v>
      </c>
      <c r="I144" s="5" t="s">
        <v>15</v>
      </c>
      <c r="J144" s="70"/>
    </row>
    <row r="145" spans="1:10" ht="25.5">
      <c r="A145" s="31"/>
      <c r="B145" s="48" t="s">
        <v>278</v>
      </c>
      <c r="C145" s="49" t="s">
        <v>279</v>
      </c>
      <c r="D145" s="46">
        <v>0</v>
      </c>
      <c r="E145" s="46">
        <v>0.305</v>
      </c>
      <c r="F145" s="46">
        <v>0.305</v>
      </c>
      <c r="G145" s="51" t="s">
        <v>280</v>
      </c>
      <c r="H145" s="50">
        <v>6470</v>
      </c>
      <c r="I145" s="5" t="s">
        <v>281</v>
      </c>
      <c r="J145" s="70"/>
    </row>
    <row r="146" spans="1:10" ht="51">
      <c r="A146" s="31"/>
      <c r="B146" s="48" t="s">
        <v>282</v>
      </c>
      <c r="C146" s="49" t="s">
        <v>283</v>
      </c>
      <c r="D146" s="46">
        <v>0.4</v>
      </c>
      <c r="E146" s="46">
        <v>0.624</v>
      </c>
      <c r="F146" s="46">
        <v>0.224</v>
      </c>
      <c r="G146" s="45" t="s">
        <v>147</v>
      </c>
      <c r="H146" s="50">
        <v>899</v>
      </c>
      <c r="I146" s="5" t="s">
        <v>281</v>
      </c>
      <c r="J146" s="70" t="s">
        <v>313</v>
      </c>
    </row>
    <row r="147" spans="1:10" ht="12.75">
      <c r="A147" s="74" t="s">
        <v>20</v>
      </c>
      <c r="B147" s="74"/>
      <c r="C147" s="74"/>
      <c r="D147" s="27"/>
      <c r="E147" s="27"/>
      <c r="F147" s="52">
        <f>SUM(F136:F146)</f>
        <v>3.8630000000000004</v>
      </c>
      <c r="G147" s="52"/>
      <c r="H147" s="52">
        <f>SUM(H136:H146)</f>
        <v>23776.03</v>
      </c>
      <c r="I147" s="27"/>
      <c r="J147" s="69"/>
    </row>
    <row r="148" spans="1:10" ht="12.75">
      <c r="A148" s="80" t="s">
        <v>284</v>
      </c>
      <c r="B148" s="81"/>
      <c r="C148" s="81"/>
      <c r="D148" s="81"/>
      <c r="E148" s="81"/>
      <c r="F148" s="81"/>
      <c r="G148" s="81"/>
      <c r="H148" s="81"/>
      <c r="I148" s="81"/>
      <c r="J148" s="81"/>
    </row>
    <row r="149" spans="1:10" ht="38.25">
      <c r="A149" s="34">
        <v>1</v>
      </c>
      <c r="B149" s="6" t="s">
        <v>285</v>
      </c>
      <c r="C149" s="6" t="s">
        <v>286</v>
      </c>
      <c r="D149" s="7">
        <v>0</v>
      </c>
      <c r="E149" s="5">
        <v>0.47700000000000004</v>
      </c>
      <c r="F149" s="5">
        <v>0.47700000000000004</v>
      </c>
      <c r="G149" s="24" t="s">
        <v>287</v>
      </c>
      <c r="H149" s="53">
        <v>1761</v>
      </c>
      <c r="I149" s="5" t="s">
        <v>229</v>
      </c>
      <c r="J149" s="70"/>
    </row>
    <row r="150" spans="1:10" ht="38.25">
      <c r="A150" s="34">
        <v>2</v>
      </c>
      <c r="B150" s="6" t="s">
        <v>288</v>
      </c>
      <c r="C150" s="6" t="s">
        <v>286</v>
      </c>
      <c r="D150" s="7">
        <v>0</v>
      </c>
      <c r="E150" s="5">
        <v>0.191</v>
      </c>
      <c r="F150" s="5">
        <v>0.191</v>
      </c>
      <c r="G150" s="24" t="s">
        <v>287</v>
      </c>
      <c r="H150" s="53">
        <v>704.9</v>
      </c>
      <c r="I150" s="5" t="s">
        <v>229</v>
      </c>
      <c r="J150" s="70"/>
    </row>
    <row r="151" spans="1:10" ht="38.25">
      <c r="A151" s="34">
        <v>3</v>
      </c>
      <c r="B151" s="6" t="s">
        <v>289</v>
      </c>
      <c r="C151" s="6" t="s">
        <v>286</v>
      </c>
      <c r="D151" s="7">
        <v>0</v>
      </c>
      <c r="E151" s="5">
        <v>0.17200000000000001</v>
      </c>
      <c r="F151" s="5">
        <v>0.17200000000000001</v>
      </c>
      <c r="G151" s="24" t="s">
        <v>287</v>
      </c>
      <c r="H151" s="53">
        <v>634.8</v>
      </c>
      <c r="I151" s="5" t="s">
        <v>229</v>
      </c>
      <c r="J151" s="70"/>
    </row>
    <row r="152" spans="1:10" ht="12.75">
      <c r="A152" s="74" t="s">
        <v>20</v>
      </c>
      <c r="B152" s="74"/>
      <c r="C152" s="74"/>
      <c r="D152" s="5"/>
      <c r="E152" s="5"/>
      <c r="F152" s="21">
        <f>F149+F150+F151</f>
        <v>0.8400000000000001</v>
      </c>
      <c r="G152" s="21"/>
      <c r="H152" s="21">
        <f>SUM(H149:H151)</f>
        <v>3100.7</v>
      </c>
      <c r="I152" s="27"/>
      <c r="J152" s="66">
        <f>SUM(J149:J151)</f>
        <v>0</v>
      </c>
    </row>
    <row r="153" spans="1:10" ht="12.75">
      <c r="A153" s="80" t="s">
        <v>290</v>
      </c>
      <c r="B153" s="81"/>
      <c r="C153" s="81"/>
      <c r="D153" s="81"/>
      <c r="E153" s="81"/>
      <c r="F153" s="81"/>
      <c r="G153" s="81"/>
      <c r="H153" s="81"/>
      <c r="I153" s="81"/>
      <c r="J153" s="81"/>
    </row>
    <row r="154" spans="1:10" ht="38.25">
      <c r="A154" s="34">
        <v>1</v>
      </c>
      <c r="B154" s="28" t="s">
        <v>291</v>
      </c>
      <c r="C154" s="28" t="s">
        <v>292</v>
      </c>
      <c r="D154" s="7">
        <v>0</v>
      </c>
      <c r="E154" s="7">
        <v>0.47</v>
      </c>
      <c r="F154" s="7">
        <v>0.47</v>
      </c>
      <c r="G154" s="10" t="s">
        <v>293</v>
      </c>
      <c r="H154" s="5">
        <v>2849.4</v>
      </c>
      <c r="I154" s="12" t="s">
        <v>294</v>
      </c>
      <c r="J154" s="70" t="s">
        <v>313</v>
      </c>
    </row>
    <row r="155" spans="1:10" ht="38.25">
      <c r="A155" s="34">
        <v>2</v>
      </c>
      <c r="B155" s="28" t="s">
        <v>291</v>
      </c>
      <c r="C155" s="28" t="s">
        <v>295</v>
      </c>
      <c r="D155" s="7">
        <v>0</v>
      </c>
      <c r="E155" s="7">
        <v>0.3510000000000001</v>
      </c>
      <c r="F155" s="7">
        <v>0.3510000000000001</v>
      </c>
      <c r="G155" s="10" t="s">
        <v>293</v>
      </c>
      <c r="H155" s="5">
        <v>1996.6</v>
      </c>
      <c r="I155" s="12" t="s">
        <v>294</v>
      </c>
      <c r="J155" s="70" t="s">
        <v>313</v>
      </c>
    </row>
    <row r="156" spans="1:10" ht="12.75">
      <c r="A156" s="74" t="s">
        <v>20</v>
      </c>
      <c r="B156" s="74"/>
      <c r="C156" s="74"/>
      <c r="D156" s="13"/>
      <c r="E156" s="13"/>
      <c r="F156" s="21">
        <f>F154+F155</f>
        <v>0.8210000000000001</v>
      </c>
      <c r="G156" s="21"/>
      <c r="H156" s="21">
        <f>H154+H155</f>
        <v>4846</v>
      </c>
      <c r="I156" s="27"/>
      <c r="J156" s="66"/>
    </row>
    <row r="157" spans="1:10" ht="12.75">
      <c r="A157" s="74" t="s">
        <v>296</v>
      </c>
      <c r="B157" s="74"/>
      <c r="C157" s="74"/>
      <c r="D157" s="27"/>
      <c r="E157" s="27"/>
      <c r="F157" s="21">
        <f>F7+F16+F20+F27+F32+F41+F47+F59+F67+F73+F80+F89+F96+F106+F112+F118+F129+F134+F147+F152+F156</f>
        <v>65.57999999999998</v>
      </c>
      <c r="G157" s="21"/>
      <c r="H157" s="21">
        <f>H7+H16+H20+H27+H32+H41+H47+H59+H67+H73+H80+H89+H96+H106+H112+H118+H129+H134+H147+H152+H156</f>
        <v>245865.27</v>
      </c>
      <c r="I157" s="27"/>
      <c r="J157" s="66"/>
    </row>
    <row r="158" spans="8:10" ht="12.75">
      <c r="H158" s="4"/>
      <c r="J158" s="71"/>
    </row>
  </sheetData>
  <sheetProtection selectLockedCells="1" selectUnlockedCells="1"/>
  <mergeCells count="44">
    <mergeCell ref="A148:J148"/>
    <mergeCell ref="A153:J153"/>
    <mergeCell ref="A81:J81"/>
    <mergeCell ref="A90:J90"/>
    <mergeCell ref="A97:J97"/>
    <mergeCell ref="A107:J107"/>
    <mergeCell ref="A113:J113"/>
    <mergeCell ref="A119:J119"/>
    <mergeCell ref="A33:J33"/>
    <mergeCell ref="A42:J42"/>
    <mergeCell ref="A48:J48"/>
    <mergeCell ref="A60:J60"/>
    <mergeCell ref="A68:J68"/>
    <mergeCell ref="A74:J74"/>
    <mergeCell ref="A73:C73"/>
    <mergeCell ref="A4:J4"/>
    <mergeCell ref="A8:J8"/>
    <mergeCell ref="A17:J17"/>
    <mergeCell ref="A21:J21"/>
    <mergeCell ref="A28:J28"/>
    <mergeCell ref="A2:I2"/>
    <mergeCell ref="A7:C7"/>
    <mergeCell ref="A16:C16"/>
    <mergeCell ref="A20:C20"/>
    <mergeCell ref="A156:C156"/>
    <mergeCell ref="A157:C157"/>
    <mergeCell ref="A134:C134"/>
    <mergeCell ref="A147:C147"/>
    <mergeCell ref="A152:C152"/>
    <mergeCell ref="A112:C112"/>
    <mergeCell ref="A118:C118"/>
    <mergeCell ref="A129:C129"/>
    <mergeCell ref="A130:J130"/>
    <mergeCell ref="A135:J135"/>
    <mergeCell ref="A27:C27"/>
    <mergeCell ref="A80:C80"/>
    <mergeCell ref="A89:C89"/>
    <mergeCell ref="A96:C96"/>
    <mergeCell ref="A106:C106"/>
    <mergeCell ref="A32:C32"/>
    <mergeCell ref="A41:C41"/>
    <mergeCell ref="A47:C47"/>
    <mergeCell ref="A59:C59"/>
    <mergeCell ref="A67:C67"/>
  </mergeCells>
  <printOptions/>
  <pageMargins left="0.5118110236220472" right="0.1968503937007874" top="0.4724409448818898" bottom="0.1968503937007874" header="0.5118110236220472" footer="0.2755905511811024"/>
  <pageSetup firstPageNumber="1" useFirstPageNumber="1"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Скобарева О</dc:creator>
  <cp:keywords/>
  <dc:description/>
  <cp:lastModifiedBy>Скобарева О</cp:lastModifiedBy>
  <cp:lastPrinted>2014-10-21T05:55:18Z</cp:lastPrinted>
  <dcterms:created xsi:type="dcterms:W3CDTF">2014-06-27T08:19:55Z</dcterms:created>
  <dcterms:modified xsi:type="dcterms:W3CDTF">2014-10-30T08:24:11Z</dcterms:modified>
  <cp:category/>
  <cp:version/>
  <cp:contentType/>
  <cp:contentStatus/>
</cp:coreProperties>
</file>